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C:\Users\R0112-56\Desktop\財務諸表作成（公会計）\05　R01財務書類作成\03連結財務書類\03公表\"/>
    </mc:Choice>
  </mc:AlternateContent>
  <xr:revisionPtr revIDLastSave="0" documentId="13_ncr:1_{1A79C528-C3C9-4E10-8E35-34BF39B575B8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精算表（貸借対照表）" sheetId="1" r:id="rId1"/>
    <sheet name="精算表（行政コスト計算書）" sheetId="2" r:id="rId2"/>
    <sheet name="精算表（純資産変動計算書）" sheetId="3" r:id="rId3"/>
    <sheet name="精算表（資金収支計算書）" sheetId="4" r:id="rId4"/>
  </sheets>
  <externalReferences>
    <externalReference r:id="rId5"/>
  </externalReferences>
  <definedNames>
    <definedName name="CSV">#REF!</definedName>
    <definedName name="CSVDATA">#REF!</definedName>
    <definedName name="カテゴリ一覧">[1]カテゴリ!$M$6:$M$16</definedName>
    <definedName name="フォーム共通定義_「画面ＩＤ」入力セルの位置_行">#REF!</definedName>
    <definedName name="フォーム共通定義_「画面ＩＤ」入力セルの位置_列">#REF!</definedName>
    <definedName name="画面イベント定義_「画面ＩＤ」入力セルの位置_行">#REF!</definedName>
    <definedName name="画面イベント定義_「画面ＩＤ」入力セルの位置_列">#REF!</definedName>
    <definedName name="論理データ型一覧">[1]論理データ型!$A$3:$A$41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2" l="1"/>
  <c r="H37" i="2"/>
  <c r="H31" i="2"/>
  <c r="H39" i="2"/>
  <c r="R32" i="3" l="1"/>
  <c r="P31" i="3" l="1"/>
  <c r="G19" i="3"/>
  <c r="H19" i="3"/>
  <c r="H31" i="3" s="1"/>
  <c r="I19" i="3"/>
  <c r="J19" i="3"/>
  <c r="K19" i="3"/>
  <c r="K31" i="3" s="1"/>
  <c r="M19" i="3"/>
  <c r="N19" i="3"/>
  <c r="L19" i="3"/>
  <c r="G31" i="3"/>
  <c r="J31" i="3"/>
  <c r="I31" i="3"/>
  <c r="S56" i="4"/>
  <c r="S55" i="4"/>
  <c r="S51" i="4"/>
  <c r="S58" i="4"/>
  <c r="S46" i="4"/>
  <c r="S35" i="4"/>
  <c r="S17" i="4"/>
  <c r="S18" i="4"/>
  <c r="S20" i="4"/>
  <c r="S21" i="4"/>
  <c r="S22" i="4"/>
  <c r="S26" i="4"/>
  <c r="S30" i="4"/>
  <c r="S15" i="4"/>
  <c r="S16" i="4"/>
  <c r="S14" i="4"/>
  <c r="P54" i="4"/>
  <c r="O47" i="4"/>
  <c r="P47" i="4" s="1"/>
  <c r="S47" i="4" s="1"/>
  <c r="O46" i="4"/>
  <c r="P46" i="4" s="1"/>
  <c r="O45" i="4"/>
  <c r="P45" i="4" s="1"/>
  <c r="S45" i="4" s="1"/>
  <c r="O44" i="4"/>
  <c r="P44" i="4" s="1"/>
  <c r="S44" i="4" s="1"/>
  <c r="O43" i="4"/>
  <c r="P43" i="4" s="1"/>
  <c r="S43" i="4" s="1"/>
  <c r="O42" i="4"/>
  <c r="P42" i="4" s="1"/>
  <c r="S42" i="4" s="1"/>
  <c r="P41" i="4"/>
  <c r="O40" i="4"/>
  <c r="P40" i="4" s="1"/>
  <c r="S40" i="4" s="1"/>
  <c r="P39" i="4"/>
  <c r="O38" i="4"/>
  <c r="P38" i="4" s="1"/>
  <c r="S38" i="4" s="1"/>
  <c r="O37" i="4"/>
  <c r="P37" i="4" s="1"/>
  <c r="S37" i="4" s="1"/>
  <c r="O36" i="4"/>
  <c r="P36" i="4" s="1"/>
  <c r="S36" i="4" s="1"/>
  <c r="O53" i="4"/>
  <c r="P53" i="4" s="1"/>
  <c r="S53" i="4" s="1"/>
  <c r="O52" i="4"/>
  <c r="P52" i="4" s="1"/>
  <c r="S52" i="4" s="1"/>
  <c r="O51" i="4"/>
  <c r="P51" i="4" s="1"/>
  <c r="O50" i="4"/>
  <c r="P50" i="4" s="1"/>
  <c r="S50" i="4" s="1"/>
  <c r="O49" i="4"/>
  <c r="P49" i="4" s="1"/>
  <c r="S49" i="4" s="1"/>
  <c r="O58" i="4"/>
  <c r="P58" i="4" s="1"/>
  <c r="O57" i="4"/>
  <c r="P57" i="4" s="1"/>
  <c r="S57" i="4" s="1"/>
  <c r="O56" i="4"/>
  <c r="P56" i="4" s="1"/>
  <c r="O61" i="4"/>
  <c r="P61" i="4" s="1"/>
  <c r="S61" i="4" s="1"/>
  <c r="O60" i="4"/>
  <c r="P60" i="4" s="1"/>
  <c r="S60" i="4" s="1"/>
  <c r="O62" i="4"/>
  <c r="P62" i="4" s="1"/>
  <c r="S62" i="4" s="1"/>
  <c r="O59" i="4"/>
  <c r="P59" i="4" s="1"/>
  <c r="S59" i="4" s="1"/>
  <c r="O55" i="4"/>
  <c r="P55" i="4" s="1"/>
  <c r="O48" i="4"/>
  <c r="P48" i="4" s="1"/>
  <c r="S48" i="4" s="1"/>
  <c r="O35" i="4"/>
  <c r="P35" i="4" s="1"/>
  <c r="O34" i="4"/>
  <c r="P34" i="4" s="1"/>
  <c r="S34" i="4" s="1"/>
  <c r="O16" i="4"/>
  <c r="P16" i="4" s="1"/>
  <c r="O17" i="4"/>
  <c r="P17" i="4" s="1"/>
  <c r="O18" i="4"/>
  <c r="P18" i="4" s="1"/>
  <c r="O19" i="4"/>
  <c r="P19" i="4" s="1"/>
  <c r="S19" i="4" s="1"/>
  <c r="O20" i="4"/>
  <c r="P20" i="4" s="1"/>
  <c r="O21" i="4"/>
  <c r="P21" i="4" s="1"/>
  <c r="O22" i="4"/>
  <c r="P22" i="4" s="1"/>
  <c r="O23" i="4"/>
  <c r="P23" i="4" s="1"/>
  <c r="S23" i="4" s="1"/>
  <c r="P24" i="4"/>
  <c r="O25" i="4"/>
  <c r="P25" i="4" s="1"/>
  <c r="S25" i="4" s="1"/>
  <c r="O26" i="4"/>
  <c r="P26" i="4" s="1"/>
  <c r="O27" i="4"/>
  <c r="P27" i="4" s="1"/>
  <c r="S27" i="4" s="1"/>
  <c r="O28" i="4"/>
  <c r="P28" i="4" s="1"/>
  <c r="S28" i="4" s="1"/>
  <c r="O29" i="4"/>
  <c r="P29" i="4" s="1"/>
  <c r="S29" i="4" s="1"/>
  <c r="O30" i="4"/>
  <c r="P30" i="4" s="1"/>
  <c r="O31" i="4"/>
  <c r="P31" i="4" s="1"/>
  <c r="S31" i="4" s="1"/>
  <c r="O32" i="4"/>
  <c r="P32" i="4" s="1"/>
  <c r="S32" i="4" s="1"/>
  <c r="P33" i="4"/>
  <c r="O15" i="4"/>
  <c r="P15" i="4" s="1"/>
  <c r="O14" i="4"/>
  <c r="P14" i="4" s="1"/>
  <c r="G32" i="3" l="1"/>
  <c r="K32" i="3"/>
  <c r="L31" i="3" l="1"/>
  <c r="L32" i="3" s="1"/>
  <c r="N31" i="3"/>
  <c r="N32" i="3" s="1"/>
  <c r="M31" i="3"/>
  <c r="M32" i="3" s="1"/>
  <c r="J32" i="3"/>
  <c r="H32" i="3"/>
  <c r="I32" i="3"/>
  <c r="O16" i="3"/>
  <c r="P16" i="3" s="1"/>
  <c r="S16" i="3" s="1"/>
  <c r="O17" i="3"/>
  <c r="P17" i="3" s="1"/>
  <c r="S17" i="3" s="1"/>
  <c r="O18" i="3"/>
  <c r="P18" i="3" s="1"/>
  <c r="S18" i="3" s="1"/>
  <c r="O19" i="3"/>
  <c r="P19" i="3" s="1"/>
  <c r="S19" i="3" s="1"/>
  <c r="O20" i="3"/>
  <c r="P20" i="3" s="1"/>
  <c r="S20" i="3" s="1"/>
  <c r="O21" i="3"/>
  <c r="P21" i="3" s="1"/>
  <c r="S21" i="3" s="1"/>
  <c r="O22" i="3"/>
  <c r="P22" i="3" s="1"/>
  <c r="S22" i="3" s="1"/>
  <c r="O23" i="3"/>
  <c r="P23" i="3" s="1"/>
  <c r="S23" i="3" s="1"/>
  <c r="O24" i="3"/>
  <c r="P24" i="3" s="1"/>
  <c r="S24" i="3" s="1"/>
  <c r="O25" i="3"/>
  <c r="P25" i="3" s="1"/>
  <c r="S25" i="3" s="1"/>
  <c r="O26" i="3"/>
  <c r="P26" i="3" s="1"/>
  <c r="O29" i="3"/>
  <c r="P29" i="3" s="1"/>
  <c r="S29" i="3" s="1"/>
  <c r="O30" i="3"/>
  <c r="P30" i="3" s="1"/>
  <c r="S30" i="3" s="1"/>
  <c r="O15" i="3"/>
  <c r="P15" i="3" s="1"/>
  <c r="S15" i="3" s="1"/>
  <c r="O14" i="3"/>
  <c r="P14" i="3" s="1"/>
  <c r="S14" i="3" s="1"/>
  <c r="S34" i="2"/>
  <c r="O34" i="2"/>
  <c r="P34" i="2"/>
  <c r="O31" i="3" l="1"/>
  <c r="S26" i="3"/>
  <c r="S31" i="3" s="1"/>
  <c r="O32" i="3"/>
  <c r="P32" i="3" s="1"/>
  <c r="S32" i="3" s="1"/>
  <c r="O49" i="2"/>
  <c r="P49" i="2" s="1"/>
  <c r="S49" i="2" s="1"/>
  <c r="O48" i="2"/>
  <c r="P48" i="2" s="1"/>
  <c r="S48" i="2" s="1"/>
  <c r="O42" i="2"/>
  <c r="P42" i="2" s="1"/>
  <c r="S42" i="2" s="1"/>
  <c r="O43" i="2"/>
  <c r="P43" i="2" s="1"/>
  <c r="S43" i="2" s="1"/>
  <c r="P44" i="2"/>
  <c r="P45" i="2"/>
  <c r="O46" i="2"/>
  <c r="P46" i="2" s="1"/>
  <c r="S46" i="2" s="1"/>
  <c r="O47" i="2"/>
  <c r="P47" i="2" s="1"/>
  <c r="S47" i="2" s="1"/>
  <c r="O41" i="2"/>
  <c r="P41" i="2" s="1"/>
  <c r="S41" i="2" s="1"/>
  <c r="O40" i="2"/>
  <c r="P40" i="2" s="1"/>
  <c r="S40" i="2" s="1"/>
  <c r="O39" i="2"/>
  <c r="P39" i="2" s="1"/>
  <c r="S39" i="2" s="1"/>
  <c r="O16" i="2"/>
  <c r="P16" i="2" s="1"/>
  <c r="S16" i="2" s="1"/>
  <c r="O17" i="2"/>
  <c r="P17" i="2" s="1"/>
  <c r="S17" i="2" s="1"/>
  <c r="O18" i="2"/>
  <c r="P18" i="2" s="1"/>
  <c r="S18" i="2" s="1"/>
  <c r="O19" i="2"/>
  <c r="P19" i="2" s="1"/>
  <c r="S19" i="2" s="1"/>
  <c r="O20" i="2"/>
  <c r="P20" i="2" s="1"/>
  <c r="S20" i="2" s="1"/>
  <c r="O21" i="2"/>
  <c r="P21" i="2" s="1"/>
  <c r="S21" i="2" s="1"/>
  <c r="O22" i="2"/>
  <c r="P22" i="2" s="1"/>
  <c r="S22" i="2" s="1"/>
  <c r="O23" i="2"/>
  <c r="P23" i="2" s="1"/>
  <c r="S23" i="2" s="1"/>
  <c r="O24" i="2"/>
  <c r="P24" i="2" s="1"/>
  <c r="S24" i="2" s="1"/>
  <c r="O25" i="2"/>
  <c r="P25" i="2" s="1"/>
  <c r="S25" i="2" s="1"/>
  <c r="O26" i="2"/>
  <c r="P26" i="2" s="1"/>
  <c r="S26" i="2" s="1"/>
  <c r="O27" i="2"/>
  <c r="P27" i="2" s="1"/>
  <c r="S27" i="2" s="1"/>
  <c r="O28" i="2"/>
  <c r="P28" i="2" s="1"/>
  <c r="S28" i="2" s="1"/>
  <c r="O29" i="2"/>
  <c r="P29" i="2" s="1"/>
  <c r="S29" i="2" s="1"/>
  <c r="O30" i="2"/>
  <c r="P30" i="2" s="1"/>
  <c r="S30" i="2" s="1"/>
  <c r="O31" i="2"/>
  <c r="P31" i="2" s="1"/>
  <c r="S31" i="2" s="1"/>
  <c r="O32" i="2"/>
  <c r="P32" i="2" s="1"/>
  <c r="S32" i="2" s="1"/>
  <c r="O33" i="2"/>
  <c r="P33" i="2" s="1"/>
  <c r="S33" i="2" s="1"/>
  <c r="P35" i="2"/>
  <c r="O36" i="2"/>
  <c r="P36" i="2" s="1"/>
  <c r="S36" i="2" s="1"/>
  <c r="O37" i="2"/>
  <c r="P37" i="2" s="1"/>
  <c r="S37" i="2" s="1"/>
  <c r="O38" i="2"/>
  <c r="P38" i="2" s="1"/>
  <c r="S38" i="2" s="1"/>
  <c r="O15" i="2"/>
  <c r="P15" i="2" s="1"/>
  <c r="S15" i="2" s="1"/>
  <c r="O14" i="2"/>
  <c r="P14" i="2" s="1"/>
  <c r="S14" i="2" s="1"/>
  <c r="S96" i="1"/>
  <c r="S95" i="1"/>
  <c r="S94" i="1"/>
  <c r="S10" i="1" l="1"/>
  <c r="S9" i="1"/>
  <c r="S8" i="1"/>
  <c r="S7" i="1"/>
  <c r="S15" i="1"/>
  <c r="S14" i="1"/>
  <c r="S18" i="1"/>
  <c r="S17" i="1"/>
  <c r="S34" i="1"/>
  <c r="S33" i="1"/>
  <c r="S32" i="1"/>
  <c r="S37" i="1"/>
  <c r="S36" i="1"/>
  <c r="S40" i="1"/>
  <c r="S39" i="1"/>
  <c r="S74" i="1"/>
  <c r="S73" i="1"/>
  <c r="S72" i="1"/>
  <c r="S71" i="1"/>
  <c r="S70" i="1"/>
  <c r="S69" i="1"/>
  <c r="S67" i="1"/>
  <c r="S64" i="1"/>
  <c r="S47" i="1"/>
  <c r="S46" i="1"/>
  <c r="S45" i="1"/>
  <c r="S49" i="1"/>
  <c r="S53" i="1"/>
  <c r="S52" i="1"/>
  <c r="S51" i="1"/>
  <c r="S55" i="1"/>
  <c r="S58" i="1"/>
  <c r="S59" i="1"/>
  <c r="S60" i="1"/>
  <c r="S61" i="1"/>
  <c r="S62" i="1"/>
  <c r="O81" i="1"/>
  <c r="P81" i="1" s="1"/>
  <c r="S81" i="1" s="1"/>
  <c r="P84" i="1"/>
  <c r="P88" i="1"/>
  <c r="P9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7" i="1"/>
  <c r="P68" i="1"/>
  <c r="P69" i="1"/>
  <c r="P70" i="1"/>
  <c r="P71" i="1"/>
  <c r="P72" i="1"/>
  <c r="P73" i="1"/>
  <c r="P74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8" i="1"/>
  <c r="P9" i="1"/>
  <c r="P10" i="1"/>
  <c r="P7" i="1"/>
  <c r="O78" i="1"/>
  <c r="P78" i="1" s="1"/>
  <c r="S78" i="1" s="1"/>
  <c r="O79" i="1"/>
  <c r="P79" i="1" s="1"/>
  <c r="S79" i="1" s="1"/>
  <c r="O80" i="1"/>
  <c r="P80" i="1" s="1"/>
  <c r="S80" i="1" s="1"/>
  <c r="P82" i="1"/>
  <c r="O83" i="1"/>
  <c r="P83" i="1" s="1"/>
  <c r="S83" i="1" s="1"/>
  <c r="O85" i="1"/>
  <c r="P85" i="1" s="1"/>
  <c r="S85" i="1" s="1"/>
  <c r="O86" i="1"/>
  <c r="P86" i="1" s="1"/>
  <c r="S86" i="1" s="1"/>
  <c r="O87" i="1"/>
  <c r="P87" i="1" s="1"/>
  <c r="S87" i="1" s="1"/>
  <c r="O89" i="1"/>
  <c r="P89" i="1" s="1"/>
  <c r="S89" i="1" s="1"/>
  <c r="O91" i="1"/>
  <c r="P91" i="1" s="1"/>
  <c r="S91" i="1" s="1"/>
  <c r="O92" i="1"/>
  <c r="P92" i="1" s="1"/>
  <c r="S92" i="1" s="1"/>
  <c r="O93" i="1"/>
  <c r="P93" i="1" s="1"/>
  <c r="S93" i="1" s="1"/>
  <c r="O94" i="1"/>
  <c r="P94" i="1" s="1"/>
  <c r="O95" i="1"/>
  <c r="P95" i="1" s="1"/>
  <c r="O96" i="1"/>
  <c r="P96" i="1" s="1"/>
  <c r="O77" i="1"/>
  <c r="P77" i="1" s="1"/>
  <c r="S77" i="1" s="1"/>
  <c r="O76" i="1"/>
  <c r="P76" i="1" s="1"/>
  <c r="S76" i="1" s="1"/>
  <c r="O49" i="1"/>
  <c r="O51" i="1"/>
  <c r="O52" i="1"/>
  <c r="O53" i="1"/>
  <c r="O55" i="1"/>
  <c r="O58" i="1"/>
  <c r="O59" i="1"/>
  <c r="O60" i="1"/>
  <c r="O61" i="1"/>
  <c r="O62" i="1"/>
  <c r="O64" i="1"/>
  <c r="O65" i="1"/>
  <c r="P65" i="1" s="1"/>
  <c r="S65" i="1" s="1"/>
  <c r="O66" i="1"/>
  <c r="P66" i="1" s="1"/>
  <c r="S66" i="1" s="1"/>
  <c r="O67" i="1"/>
  <c r="O69" i="1"/>
  <c r="O70" i="1"/>
  <c r="O71" i="1"/>
  <c r="O72" i="1"/>
  <c r="O73" i="1"/>
  <c r="O74" i="1"/>
  <c r="O8" i="1"/>
  <c r="O9" i="1"/>
  <c r="O10" i="1"/>
  <c r="O14" i="1"/>
  <c r="O15" i="1"/>
  <c r="O17" i="1"/>
  <c r="O18" i="1"/>
  <c r="O32" i="1"/>
  <c r="O33" i="1"/>
  <c r="O34" i="1"/>
  <c r="O36" i="1"/>
  <c r="O37" i="1"/>
  <c r="O39" i="1"/>
  <c r="O40" i="1"/>
  <c r="O45" i="1"/>
  <c r="O46" i="1"/>
  <c r="O47" i="1"/>
  <c r="O7" i="1"/>
  <c r="O6" i="1"/>
  <c r="P6" i="1" s="1"/>
  <c r="S6" i="1" s="1"/>
</calcChain>
</file>

<file path=xl/sharedStrings.xml><?xml version="1.0" encoding="utf-8"?>
<sst xmlns="http://schemas.openxmlformats.org/spreadsheetml/2006/main" count="1577" uniqueCount="189">
  <si>
    <t>連結貸借対照表内訳表</t>
  </si>
  <si>
    <t>科目</t>
  </si>
  <si>
    <t>連結財務書類</t>
  </si>
  <si>
    <t>総計
（単純合算）</t>
  </si>
  <si>
    <t>相殺消去</t>
  </si>
  <si>
    <t>純計</t>
  </si>
  <si>
    <t>連結修正等</t>
  </si>
  <si>
    <t>資産合計</t>
  </si>
  <si>
    <t>固定資産</t>
  </si>
  <si>
    <t>有形固定資産</t>
  </si>
  <si>
    <t>事業用資産</t>
  </si>
  <si>
    <t>土地</t>
  </si>
  <si>
    <t>-</t>
  </si>
  <si>
    <t>土地減損損失累計額</t>
  </si>
  <si>
    <t>立木竹</t>
  </si>
  <si>
    <t>立木竹減損損失累計額</t>
  </si>
  <si>
    <t>建物</t>
  </si>
  <si>
    <t>建物減価償却累計額</t>
  </si>
  <si>
    <t>建物減損損失累計額</t>
  </si>
  <si>
    <t>工作物</t>
  </si>
  <si>
    <t>工作物減価償却累計額</t>
  </si>
  <si>
    <t>工作物減損損失累計額</t>
  </si>
  <si>
    <t>船舶</t>
  </si>
  <si>
    <t>船舶減価償却累計額</t>
  </si>
  <si>
    <t>船舶減損損失累計額</t>
  </si>
  <si>
    <t>浮標等</t>
  </si>
  <si>
    <t>浮標等減価償却累計額</t>
  </si>
  <si>
    <t>浮標等減損損失累計額</t>
  </si>
  <si>
    <t>航空機</t>
  </si>
  <si>
    <t>航空機減価償却累計額</t>
  </si>
  <si>
    <t>航空機減損損失累計額</t>
  </si>
  <si>
    <t>その他</t>
  </si>
  <si>
    <t>その他減価償却累計額</t>
  </si>
  <si>
    <t>その他減損損失累計額</t>
  </si>
  <si>
    <t>建設仮勘定</t>
  </si>
  <si>
    <t>インフラ資産</t>
  </si>
  <si>
    <t>建物仮勘定</t>
  </si>
  <si>
    <t>物品</t>
  </si>
  <si>
    <t>物品減価償却累計額</t>
  </si>
  <si>
    <t>物品減損損失累計額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</si>
  <si>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</si>
  <si>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</si>
  <si>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</si>
  <si>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</si>
  <si>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</si>
  <si>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</si>
  <si>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</si>
  <si>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</si>
  <si>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</si>
  <si>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</si>
  <si>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　</t>
  </si>
  <si>
    <t>減債基金</t>
  </si>
  <si>
    <t>徴収不能引当金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</si>
  <si>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</si>
  <si>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</si>
  <si>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</si>
  <si>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</si>
  <si>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</si>
  <si>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</si>
  <si>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</si>
  <si>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負債・純資産合計</t>
  </si>
  <si>
    <t>負債合計</t>
  </si>
  <si>
    <t>固定負債</t>
  </si>
  <si>
    <t>地方債等</t>
  </si>
  <si>
    <t>長期未払金</t>
  </si>
  <si>
    <t>退職手当引当金</t>
  </si>
  <si>
    <t>損失補償等引当金</t>
  </si>
  <si>
    <t>流動負債</t>
  </si>
  <si>
    <t>１年内償還予定地方債等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</si>
  <si>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</si>
  <si>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</si>
  <si>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</si>
  <si>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</si>
  <si>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</si>
  <si>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</si>
  <si>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</si>
  <si>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</si>
  <si>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</si>
  <si>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</si>
  <si>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連結行政コスト計算書内訳表</t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</si>
  <si>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</si>
  <si>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</si>
  <si>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</si>
  <si>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</si>
  <si>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</si>
  <si>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</si>
  <si>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</si>
  <si>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</si>
  <si>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</si>
  <si>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</si>
  <si>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</si>
  <si>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</si>
  <si>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</si>
  <si>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</si>
  <si>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</si>
  <si>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</si>
  <si>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</si>
  <si>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</si>
  <si>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</si>
  <si>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</si>
  <si>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</si>
  <si>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</si>
  <si>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</si>
  <si>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</si>
  <si>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</si>
  <si>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</si>
  <si>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</si>
  <si>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資産売却益</t>
  </si>
  <si>
    <t>連結純資産変動計算書内訳表</t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</si>
  <si>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</si>
  <si>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</si>
  <si>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</si>
  <si>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</si>
  <si>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</si>
  <si>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</si>
  <si>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</si>
  <si>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</si>
  <si>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</si>
  <si>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</si>
  <si>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</si>
  <si>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</si>
  <si>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</si>
  <si>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</si>
  <si>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</si>
  <si>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</si>
  <si>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</si>
  <si>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</si>
  <si>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連結資金収支計算書内訳表</t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</si>
  <si>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</si>
  <si>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</si>
  <si>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</si>
  <si>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</si>
  <si>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</si>
  <si>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</si>
  <si>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その他の支出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</si>
  <si>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</si>
  <si>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</si>
  <si>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</si>
  <si>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</si>
  <si>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</si>
  <si>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</si>
  <si>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</si>
  <si>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</si>
  <si>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</si>
  <si>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</si>
  <si>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</si>
  <si>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</si>
  <si>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</si>
  <si>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</si>
  <si>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</si>
  <si>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</si>
  <si>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</si>
  <si>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</si>
  <si>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</si>
  <si>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</si>
  <si>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</si>
  <si>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</si>
  <si>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</si>
  <si>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</si>
  <si>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</si>
  <si>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</si>
  <si>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</si>
  <si>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</si>
  <si>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</si>
  <si>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</si>
  <si>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</si>
  <si>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</si>
  <si>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</si>
  <si>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</si>
  <si>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最上町</t>
  </si>
  <si>
    <t>小計</t>
  </si>
  <si>
    <t>（単位：円）</t>
    <phoneticPr fontId="2"/>
  </si>
  <si>
    <t>（単位：円）</t>
    <phoneticPr fontId="2"/>
  </si>
  <si>
    <t>-</t>
    <phoneticPr fontId="2"/>
  </si>
  <si>
    <t>-</t>
    <phoneticPr fontId="2"/>
  </si>
  <si>
    <t>全体</t>
    <phoneticPr fontId="2"/>
  </si>
  <si>
    <t>最上広域市町村圏事務組合</t>
    <phoneticPr fontId="2"/>
  </si>
  <si>
    <t>山形県後期高齢者医療広域連合</t>
    <phoneticPr fontId="2"/>
  </si>
  <si>
    <t>山形県市町村職員退職手当組合</t>
    <phoneticPr fontId="2"/>
  </si>
  <si>
    <t>山形県消防補償等組合</t>
    <phoneticPr fontId="2"/>
  </si>
  <si>
    <t>山形県市町村交通災害共済組合</t>
    <phoneticPr fontId="2"/>
  </si>
  <si>
    <t>山形県自治会館管理組合</t>
    <phoneticPr fontId="2"/>
  </si>
  <si>
    <t>株式会社最上町地域振興公社</t>
    <phoneticPr fontId="2"/>
  </si>
  <si>
    <t>退職手当支給準備金</t>
    <phoneticPr fontId="2"/>
  </si>
  <si>
    <t>-</t>
    <phoneticPr fontId="2"/>
  </si>
  <si>
    <t>退職手当支給準備金繰入額</t>
    <rPh sb="0" eb="2">
      <t>タイショク</t>
    </rPh>
    <rPh sb="2" eb="4">
      <t>テアテ</t>
    </rPh>
    <rPh sb="4" eb="6">
      <t>シキュウ</t>
    </rPh>
    <rPh sb="6" eb="9">
      <t>ジュンビキン</t>
    </rPh>
    <rPh sb="9" eb="11">
      <t>クリイレ</t>
    </rPh>
    <rPh sb="11" eb="12">
      <t>ガク</t>
    </rPh>
    <phoneticPr fontId="4"/>
  </si>
  <si>
    <t>-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</si>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</sst>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&quot;△ &quot;#,##0;#,##0;0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 diagonalUp="1"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</borders>
  <cellStyleXfs count="12">
    <xf numFmtId="0" fontId="0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1" fillId="0" borderId="0" xfId="1" applyFont="1" applyFill="1"/>
    <xf numFmtId="0" fontId="1" fillId="0" borderId="0" xfId="2" applyFont="1" applyFill="1">
      <alignment vertical="center"/>
    </xf>
    <xf numFmtId="0" fontId="1" fillId="0" borderId="0" xfId="1" applyFont="1" applyFill="1" applyBorder="1"/>
    <xf numFmtId="0" fontId="1" fillId="0" borderId="0" xfId="1" applyFont="1" applyFill="1" applyAlignment="1">
      <alignment horizontal="right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horizontal="center" vertical="center"/>
    </xf>
    <xf numFmtId="0" fontId="1" fillId="0" borderId="5" xfId="1" applyFont="1" applyFill="1" applyBorder="1"/>
    <xf numFmtId="176" fontId="1" fillId="0" borderId="21" xfId="1" applyNumberFormat="1" applyFont="1" applyFill="1" applyBorder="1" applyAlignment="1">
      <alignment horizontal="right"/>
    </xf>
    <xf numFmtId="176" fontId="1" fillId="0" borderId="22" xfId="1" applyNumberFormat="1" applyFont="1" applyFill="1" applyBorder="1" applyAlignment="1">
      <alignment horizontal="right"/>
    </xf>
    <xf numFmtId="176" fontId="1" fillId="0" borderId="24" xfId="1" applyNumberFormat="1" applyFont="1" applyFill="1" applyBorder="1" applyAlignment="1">
      <alignment horizontal="right"/>
    </xf>
    <xf numFmtId="176" fontId="1" fillId="0" borderId="25" xfId="1" applyNumberFormat="1" applyFont="1" applyFill="1" applyBorder="1" applyAlignment="1">
      <alignment horizontal="right"/>
    </xf>
    <xf numFmtId="176" fontId="1" fillId="0" borderId="26" xfId="1" applyNumberFormat="1" applyFont="1" applyFill="1" applyBorder="1" applyAlignment="1">
      <alignment horizontal="right"/>
    </xf>
    <xf numFmtId="0" fontId="1" fillId="0" borderId="27" xfId="1" applyFont="1" applyFill="1" applyBorder="1"/>
    <xf numFmtId="0" fontId="1" fillId="0" borderId="28" xfId="1" applyFont="1" applyFill="1" applyBorder="1"/>
    <xf numFmtId="176" fontId="1" fillId="0" borderId="29" xfId="1" applyNumberFormat="1" applyFont="1" applyFill="1" applyBorder="1" applyAlignment="1">
      <alignment horizontal="right"/>
    </xf>
    <xf numFmtId="176" fontId="1" fillId="0" borderId="30" xfId="1" applyNumberFormat="1" applyFont="1" applyFill="1" applyBorder="1" applyAlignment="1">
      <alignment horizontal="right"/>
    </xf>
    <xf numFmtId="176" fontId="1" fillId="0" borderId="31" xfId="1" applyNumberFormat="1" applyFont="1" applyFill="1" applyBorder="1" applyAlignment="1">
      <alignment horizontal="right"/>
    </xf>
    <xf numFmtId="176" fontId="1" fillId="0" borderId="32" xfId="1" applyNumberFormat="1" applyFont="1" applyFill="1" applyBorder="1" applyAlignment="1">
      <alignment horizontal="right"/>
    </xf>
    <xf numFmtId="0" fontId="1" fillId="0" borderId="33" xfId="1" applyFont="1" applyFill="1" applyBorder="1"/>
    <xf numFmtId="0" fontId="1" fillId="0" borderId="0" xfId="1" applyFont="1" applyFill="1" applyBorder="1" applyAlignment="1">
      <alignment horizontal="left" vertical="center"/>
    </xf>
    <xf numFmtId="0" fontId="1" fillId="0" borderId="28" xfId="1" applyFont="1" applyFill="1" applyBorder="1" applyAlignment="1">
      <alignment horizontal="left" vertical="center"/>
    </xf>
    <xf numFmtId="0" fontId="1" fillId="0" borderId="34" xfId="1" applyFont="1" applyFill="1" applyBorder="1"/>
    <xf numFmtId="0" fontId="1" fillId="0" borderId="35" xfId="1" applyFont="1" applyFill="1" applyBorder="1"/>
    <xf numFmtId="0" fontId="1" fillId="0" borderId="36" xfId="1" applyFont="1" applyFill="1" applyBorder="1"/>
    <xf numFmtId="0" fontId="1" fillId="0" borderId="37" xfId="1" applyFont="1" applyFill="1" applyBorder="1"/>
    <xf numFmtId="176" fontId="1" fillId="0" borderId="38" xfId="1" applyNumberFormat="1" applyFont="1" applyFill="1" applyBorder="1" applyAlignment="1">
      <alignment horizontal="right"/>
    </xf>
    <xf numFmtId="176" fontId="1" fillId="0" borderId="39" xfId="1" applyNumberFormat="1" applyFont="1" applyFill="1" applyBorder="1" applyAlignment="1">
      <alignment horizontal="right"/>
    </xf>
    <xf numFmtId="176" fontId="1" fillId="0" borderId="40" xfId="1" applyNumberFormat="1" applyFont="1" applyFill="1" applyBorder="1" applyAlignment="1">
      <alignment horizontal="right"/>
    </xf>
    <xf numFmtId="176" fontId="1" fillId="0" borderId="41" xfId="1" applyNumberFormat="1" applyFont="1" applyFill="1" applyBorder="1" applyAlignment="1">
      <alignment horizontal="right"/>
    </xf>
    <xf numFmtId="0" fontId="1" fillId="0" borderId="42" xfId="1" applyFont="1" applyFill="1" applyBorder="1"/>
    <xf numFmtId="0" fontId="1" fillId="0" borderId="23" xfId="1" applyFont="1" applyFill="1" applyBorder="1"/>
    <xf numFmtId="176" fontId="1" fillId="0" borderId="43" xfId="1" applyNumberFormat="1" applyFont="1" applyFill="1" applyBorder="1" applyAlignment="1">
      <alignment horizontal="right"/>
    </xf>
    <xf numFmtId="0" fontId="1" fillId="0" borderId="44" xfId="1" applyFont="1" applyFill="1" applyBorder="1"/>
    <xf numFmtId="0" fontId="1" fillId="0" borderId="45" xfId="1" applyFont="1" applyFill="1" applyBorder="1"/>
    <xf numFmtId="176" fontId="1" fillId="0" borderId="46" xfId="1" applyNumberFormat="1" applyFont="1" applyFill="1" applyBorder="1" applyAlignment="1">
      <alignment horizontal="right"/>
    </xf>
    <xf numFmtId="176" fontId="1" fillId="0" borderId="47" xfId="1" applyNumberFormat="1" applyFont="1" applyFill="1" applyBorder="1" applyAlignment="1">
      <alignment horizontal="right"/>
    </xf>
    <xf numFmtId="176" fontId="1" fillId="0" borderId="48" xfId="1" applyNumberFormat="1" applyFont="1" applyFill="1" applyBorder="1" applyAlignment="1">
      <alignment horizontal="right"/>
    </xf>
    <xf numFmtId="176" fontId="1" fillId="0" borderId="49" xfId="1" applyNumberFormat="1" applyFont="1" applyFill="1" applyBorder="1" applyAlignment="1">
      <alignment horizontal="right"/>
    </xf>
    <xf numFmtId="0" fontId="1" fillId="0" borderId="0" xfId="1" applyFont="1"/>
    <xf numFmtId="0" fontId="1" fillId="0" borderId="0" xfId="2" applyFont="1">
      <alignment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 vertical="center"/>
    </xf>
    <xf numFmtId="0" fontId="1" fillId="2" borderId="15" xfId="1" applyFont="1" applyFill="1" applyBorder="1" applyAlignment="1">
      <alignment horizontal="center" vertical="center"/>
    </xf>
    <xf numFmtId="177" fontId="1" fillId="0" borderId="21" xfId="1" applyNumberFormat="1" applyFont="1" applyFill="1" applyBorder="1" applyAlignment="1">
      <alignment horizontal="right"/>
    </xf>
    <xf numFmtId="177" fontId="1" fillId="0" borderId="24" xfId="1" applyNumberFormat="1" applyFont="1" applyFill="1" applyBorder="1" applyAlignment="1">
      <alignment horizontal="right"/>
    </xf>
    <xf numFmtId="177" fontId="1" fillId="0" borderId="25" xfId="1" applyNumberFormat="1" applyFont="1" applyFill="1" applyBorder="1" applyAlignment="1">
      <alignment horizontal="right"/>
    </xf>
    <xf numFmtId="177" fontId="1" fillId="0" borderId="22" xfId="1" applyNumberFormat="1" applyFont="1" applyFill="1" applyBorder="1" applyAlignment="1">
      <alignment horizontal="right"/>
    </xf>
    <xf numFmtId="177" fontId="1" fillId="0" borderId="26" xfId="1" applyNumberFormat="1" applyFont="1" applyFill="1" applyBorder="1" applyAlignment="1">
      <alignment horizontal="right"/>
    </xf>
    <xf numFmtId="177" fontId="1" fillId="0" borderId="43" xfId="1" applyNumberFormat="1" applyFont="1" applyFill="1" applyBorder="1" applyAlignment="1">
      <alignment horizontal="right"/>
    </xf>
    <xf numFmtId="176" fontId="1" fillId="0" borderId="50" xfId="1" applyNumberFormat="1" applyFont="1" applyFill="1" applyBorder="1" applyAlignment="1">
      <alignment horizontal="right"/>
    </xf>
    <xf numFmtId="176" fontId="1" fillId="0" borderId="51" xfId="1" applyNumberFormat="1" applyFont="1" applyFill="1" applyBorder="1" applyAlignment="1">
      <alignment horizontal="right"/>
    </xf>
    <xf numFmtId="176" fontId="1" fillId="0" borderId="52" xfId="1" applyNumberFormat="1" applyFont="1" applyFill="1" applyBorder="1" applyAlignment="1">
      <alignment horizontal="right"/>
    </xf>
    <xf numFmtId="0" fontId="1" fillId="0" borderId="53" xfId="1" applyFont="1" applyFill="1" applyBorder="1"/>
    <xf numFmtId="0" fontId="1" fillId="0" borderId="54" xfId="1" applyFont="1" applyFill="1" applyBorder="1"/>
    <xf numFmtId="176" fontId="1" fillId="0" borderId="55" xfId="1" applyNumberFormat="1" applyFont="1" applyFill="1" applyBorder="1" applyAlignment="1">
      <alignment horizontal="right"/>
    </xf>
    <xf numFmtId="176" fontId="1" fillId="0" borderId="56" xfId="1" applyNumberFormat="1" applyFont="1" applyFill="1" applyBorder="1" applyAlignment="1">
      <alignment horizontal="right"/>
    </xf>
    <xf numFmtId="176" fontId="1" fillId="0" borderId="33" xfId="1" applyNumberFormat="1" applyFont="1" applyFill="1" applyBorder="1" applyAlignment="1">
      <alignment horizontal="right"/>
    </xf>
    <xf numFmtId="176" fontId="1" fillId="0" borderId="58" xfId="1" applyNumberFormat="1" applyFont="1" applyFill="1" applyBorder="1" applyAlignment="1">
      <alignment horizontal="right"/>
    </xf>
    <xf numFmtId="176" fontId="1" fillId="0" borderId="59" xfId="1" applyNumberFormat="1" applyFont="1" applyFill="1" applyBorder="1" applyAlignment="1">
      <alignment horizontal="right"/>
    </xf>
    <xf numFmtId="177" fontId="1" fillId="0" borderId="64" xfId="1" applyNumberFormat="1" applyFont="1" applyFill="1" applyBorder="1" applyAlignment="1">
      <alignment horizontal="right"/>
    </xf>
    <xf numFmtId="176" fontId="1" fillId="0" borderId="65" xfId="1" applyNumberFormat="1" applyFont="1" applyFill="1" applyBorder="1" applyAlignment="1">
      <alignment horizontal="right"/>
    </xf>
    <xf numFmtId="176" fontId="1" fillId="0" borderId="66" xfId="1" applyNumberFormat="1" applyFont="1" applyFill="1" applyBorder="1" applyAlignment="1">
      <alignment horizontal="right"/>
    </xf>
    <xf numFmtId="176" fontId="1" fillId="0" borderId="67" xfId="1" applyNumberFormat="1" applyFont="1" applyFill="1" applyBorder="1" applyAlignment="1">
      <alignment horizontal="right"/>
    </xf>
    <xf numFmtId="177" fontId="1" fillId="0" borderId="68" xfId="1" applyNumberFormat="1" applyFont="1" applyFill="1" applyBorder="1" applyAlignment="1">
      <alignment horizontal="right"/>
    </xf>
    <xf numFmtId="176" fontId="1" fillId="0" borderId="57" xfId="1" applyNumberFormat="1" applyFont="1" applyFill="1" applyBorder="1" applyAlignment="1">
      <alignment horizontal="right"/>
    </xf>
    <xf numFmtId="176" fontId="1" fillId="0" borderId="64" xfId="1" applyNumberFormat="1" applyFont="1" applyFill="1" applyBorder="1" applyAlignment="1">
      <alignment horizontal="right"/>
    </xf>
    <xf numFmtId="176" fontId="1" fillId="0" borderId="68" xfId="1" applyNumberFormat="1" applyFont="1" applyFill="1" applyBorder="1" applyAlignment="1">
      <alignment horizontal="right"/>
    </xf>
    <xf numFmtId="176" fontId="1" fillId="0" borderId="71" xfId="1" applyNumberFormat="1" applyFont="1" applyFill="1" applyBorder="1" applyAlignment="1">
      <alignment horizontal="right"/>
    </xf>
    <xf numFmtId="176" fontId="1" fillId="0" borderId="72" xfId="1" applyNumberFormat="1" applyFont="1" applyFill="1" applyBorder="1" applyAlignment="1">
      <alignment horizontal="right"/>
    </xf>
    <xf numFmtId="176" fontId="1" fillId="0" borderId="76" xfId="1" applyNumberFormat="1" applyFont="1" applyFill="1" applyBorder="1" applyAlignment="1">
      <alignment horizontal="right"/>
    </xf>
    <xf numFmtId="176" fontId="1" fillId="0" borderId="77" xfId="1" applyNumberFormat="1" applyFont="1" applyFill="1" applyBorder="1" applyAlignment="1">
      <alignment horizontal="right"/>
    </xf>
    <xf numFmtId="176" fontId="1" fillId="0" borderId="78" xfId="1" applyNumberFormat="1" applyFont="1" applyFill="1" applyBorder="1" applyAlignment="1">
      <alignment horizontal="right"/>
    </xf>
    <xf numFmtId="176" fontId="1" fillId="0" borderId="79" xfId="1" applyNumberFormat="1" applyFont="1" applyFill="1" applyBorder="1" applyAlignment="1">
      <alignment horizontal="right"/>
    </xf>
    <xf numFmtId="177" fontId="1" fillId="0" borderId="76" xfId="1" applyNumberFormat="1" applyFont="1" applyFill="1" applyBorder="1" applyAlignment="1">
      <alignment horizontal="right"/>
    </xf>
    <xf numFmtId="38" fontId="0" fillId="0" borderId="0" xfId="11" applyFont="1" applyFill="1" applyBorder="1" applyAlignment="1">
      <alignment vertical="center"/>
    </xf>
    <xf numFmtId="176" fontId="1" fillId="0" borderId="82" xfId="1" applyNumberFormat="1" applyFont="1" applyFill="1" applyBorder="1" applyAlignment="1">
      <alignment horizontal="right"/>
    </xf>
    <xf numFmtId="176" fontId="1" fillId="0" borderId="83" xfId="1" applyNumberFormat="1" applyFont="1" applyFill="1" applyBorder="1" applyAlignment="1">
      <alignment horizontal="right"/>
    </xf>
    <xf numFmtId="176" fontId="1" fillId="0" borderId="84" xfId="1" applyNumberFormat="1" applyFont="1" applyFill="1" applyBorder="1" applyAlignment="1">
      <alignment horizontal="right"/>
    </xf>
    <xf numFmtId="176" fontId="1" fillId="0" borderId="81" xfId="1" applyNumberFormat="1" applyFont="1" applyFill="1" applyBorder="1" applyAlignment="1">
      <alignment horizontal="right"/>
    </xf>
    <xf numFmtId="176" fontId="1" fillId="0" borderId="85" xfId="1" applyNumberFormat="1" applyFont="1" applyFill="1" applyBorder="1" applyAlignment="1">
      <alignment horizontal="right"/>
    </xf>
    <xf numFmtId="176" fontId="1" fillId="0" borderId="86" xfId="1" applyNumberFormat="1" applyFont="1" applyFill="1" applyBorder="1" applyAlignment="1">
      <alignment horizontal="right"/>
    </xf>
    <xf numFmtId="176" fontId="1" fillId="0" borderId="87" xfId="1" applyNumberFormat="1" applyFont="1" applyFill="1" applyBorder="1" applyAlignment="1">
      <alignment horizontal="right"/>
    </xf>
    <xf numFmtId="176" fontId="1" fillId="0" borderId="88" xfId="1" applyNumberFormat="1" applyFont="1" applyFill="1" applyBorder="1" applyAlignment="1">
      <alignment horizontal="right"/>
    </xf>
    <xf numFmtId="176" fontId="1" fillId="0" borderId="89" xfId="1" applyNumberFormat="1" applyFont="1" applyFill="1" applyBorder="1" applyAlignment="1">
      <alignment horizontal="right"/>
    </xf>
    <xf numFmtId="176" fontId="1" fillId="0" borderId="90" xfId="1" applyNumberFormat="1" applyFont="1" applyFill="1" applyBorder="1" applyAlignment="1">
      <alignment horizontal="right"/>
    </xf>
    <xf numFmtId="176" fontId="1" fillId="0" borderId="91" xfId="1" applyNumberFormat="1" applyFont="1" applyFill="1" applyBorder="1" applyAlignment="1">
      <alignment horizontal="right"/>
    </xf>
    <xf numFmtId="176" fontId="1" fillId="0" borderId="92" xfId="1" applyNumberFormat="1" applyFont="1" applyFill="1" applyBorder="1" applyAlignment="1">
      <alignment horizontal="right"/>
    </xf>
    <xf numFmtId="176" fontId="1" fillId="0" borderId="93" xfId="1" applyNumberFormat="1" applyFont="1" applyFill="1" applyBorder="1" applyAlignment="1">
      <alignment horizontal="right"/>
    </xf>
    <xf numFmtId="176" fontId="0" fillId="0" borderId="65" xfId="1" applyNumberFormat="1" applyFont="1" applyFill="1" applyBorder="1" applyAlignment="1">
      <alignment horizontal="right"/>
    </xf>
    <xf numFmtId="176" fontId="1" fillId="0" borderId="0" xfId="1" applyNumberFormat="1" applyFont="1" applyFill="1"/>
    <xf numFmtId="176" fontId="1" fillId="0" borderId="0" xfId="5" applyNumberFormat="1" applyAlignment="1">
      <alignment horizontal="right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14" xfId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horizontal="center" vertical="center"/>
    </xf>
    <xf numFmtId="0" fontId="1" fillId="0" borderId="69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/>
    </xf>
    <xf numFmtId="0" fontId="1" fillId="0" borderId="4" xfId="1" applyFont="1" applyFill="1" applyBorder="1" applyAlignment="1">
      <alignment horizontal="center"/>
    </xf>
    <xf numFmtId="0" fontId="1" fillId="0" borderId="70" xfId="1" applyFont="1" applyFill="1" applyBorder="1" applyAlignment="1">
      <alignment horizontal="center" vertical="center" wrapText="1"/>
    </xf>
    <xf numFmtId="0" fontId="1" fillId="0" borderId="63" xfId="1" applyFont="1" applyFill="1" applyBorder="1" applyAlignment="1">
      <alignment horizontal="center" vertical="center" wrapText="1"/>
    </xf>
    <xf numFmtId="0" fontId="1" fillId="0" borderId="73" xfId="1" applyFont="1" applyFill="1" applyBorder="1" applyAlignment="1">
      <alignment horizontal="center" vertical="center" wrapText="1"/>
    </xf>
    <xf numFmtId="0" fontId="1" fillId="0" borderId="74" xfId="1" applyFont="1" applyFill="1" applyBorder="1" applyAlignment="1">
      <alignment horizontal="center" vertical="center" wrapText="1"/>
    </xf>
    <xf numFmtId="0" fontId="1" fillId="0" borderId="75" xfId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18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 wrapText="1"/>
    </xf>
    <xf numFmtId="0" fontId="1" fillId="0" borderId="13" xfId="1" applyFont="1" applyFill="1" applyBorder="1" applyAlignment="1">
      <alignment horizontal="center" vertical="center" wrapText="1"/>
    </xf>
    <xf numFmtId="0" fontId="1" fillId="0" borderId="20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 vertical="center" wrapText="1"/>
    </xf>
    <xf numFmtId="0" fontId="1" fillId="0" borderId="12" xfId="1" applyFont="1" applyFill="1" applyBorder="1" applyAlignment="1">
      <alignment horizontal="center" vertical="center" wrapText="1"/>
    </xf>
    <xf numFmtId="0" fontId="1" fillId="0" borderId="19" xfId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6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 vertical="center"/>
    </xf>
    <xf numFmtId="0" fontId="1" fillId="2" borderId="14" xfId="1" applyFont="1" applyFill="1" applyBorder="1" applyAlignment="1">
      <alignment horizontal="center" vertical="center"/>
    </xf>
    <xf numFmtId="0" fontId="1" fillId="2" borderId="15" xfId="1" applyFont="1" applyFill="1" applyBorder="1" applyAlignment="1">
      <alignment horizontal="center" vertical="center"/>
    </xf>
    <xf numFmtId="0" fontId="1" fillId="2" borderId="6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0" fontId="1" fillId="2" borderId="4" xfId="1" applyFont="1" applyFill="1" applyBorder="1" applyAlignment="1">
      <alignment horizontal="center"/>
    </xf>
    <xf numFmtId="0" fontId="1" fillId="0" borderId="60" xfId="1" applyFont="1" applyFill="1" applyBorder="1" applyAlignment="1">
      <alignment horizontal="center" vertical="center" wrapText="1"/>
    </xf>
    <xf numFmtId="0" fontId="1" fillId="0" borderId="61" xfId="1" applyFont="1" applyFill="1" applyBorder="1" applyAlignment="1">
      <alignment horizontal="center" vertical="center" wrapText="1"/>
    </xf>
    <xf numFmtId="0" fontId="1" fillId="0" borderId="80" xfId="1" applyFont="1" applyFill="1" applyBorder="1" applyAlignment="1">
      <alignment horizontal="center" vertical="center" wrapText="1"/>
    </xf>
    <xf numFmtId="0" fontId="1" fillId="0" borderId="62" xfId="1" applyFont="1" applyFill="1" applyBorder="1" applyAlignment="1">
      <alignment horizontal="center" vertical="center" wrapText="1"/>
    </xf>
  </cellXfs>
  <cellStyles count="12">
    <cellStyle name="桁区切り" xfId="11" builtinId="6"/>
    <cellStyle name="桁区切り 2" xfId="6" xr:uid="{00000000-0005-0000-0000-000000000000}"/>
    <cellStyle name="標準" xfId="0" builtinId="0"/>
    <cellStyle name="標準 2" xfId="2" xr:uid="{00000000-0005-0000-0000-000002000000}"/>
    <cellStyle name="標準 2 3" xfId="8" xr:uid="{00000000-0005-0000-0000-000003000000}"/>
    <cellStyle name="標準 4" xfId="9" xr:uid="{00000000-0005-0000-0000-000004000000}"/>
    <cellStyle name="標準 5" xfId="7" xr:uid="{00000000-0005-0000-0000-000005000000}"/>
    <cellStyle name="標準 6" xfId="10" xr:uid="{00000000-0005-0000-0000-000006000000}"/>
    <cellStyle name="標準 7" xfId="4" xr:uid="{00000000-0005-0000-0000-000007000000}"/>
    <cellStyle name="標準 8" xfId="3" xr:uid="{00000000-0005-0000-0000-000008000000}"/>
    <cellStyle name="標準 9" xfId="5" xr:uid="{00000000-0005-0000-0000-000009000000}"/>
    <cellStyle name="標準_附属明細表PL・NW・WS　20060423修正版" xfId="1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U97"/>
  <sheetViews>
    <sheetView tabSelected="1" zoomScale="85" zoomScaleNormal="85" zoomScaleSheetLayoutView="55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G6" sqref="G6"/>
    </sheetView>
  </sheetViews>
  <sheetFormatPr defaultRowHeight="13.5" x14ac:dyDescent="0.15"/>
  <cols>
    <col min="1" max="5" width="1.75" style="1" customWidth="1"/>
    <col min="6" max="6" width="19.375" style="1" customWidth="1"/>
    <col min="7" max="19" width="21.625" style="1" customWidth="1"/>
    <col min="20" max="20" width="20" style="1" customWidth="1"/>
    <col min="21" max="16384" width="9" style="1"/>
  </cols>
  <sheetData>
    <row r="1" spans="1:19" ht="14.25" customHeight="1" thickBot="1" x14ac:dyDescent="0.2">
      <c r="A1" s="3" t="s">
        <v>0</v>
      </c>
      <c r="B1" s="3"/>
      <c r="C1" s="3"/>
      <c r="D1" s="3"/>
      <c r="E1" s="3"/>
      <c r="P1" s="4"/>
      <c r="Q1" s="4"/>
      <c r="R1" s="4"/>
      <c r="S1" s="4" t="s">
        <v>171</v>
      </c>
    </row>
    <row r="2" spans="1:19" x14ac:dyDescent="0.15">
      <c r="A2" s="94" t="s">
        <v>1</v>
      </c>
      <c r="B2" s="95"/>
      <c r="C2" s="95"/>
      <c r="D2" s="95"/>
      <c r="E2" s="95"/>
      <c r="F2" s="5"/>
      <c r="G2" s="100" t="s">
        <v>2</v>
      </c>
      <c r="H2" s="101"/>
      <c r="I2" s="101"/>
      <c r="J2" s="101"/>
      <c r="K2" s="101"/>
      <c r="L2" s="101"/>
      <c r="M2" s="101"/>
      <c r="N2" s="101"/>
      <c r="O2" s="101"/>
      <c r="P2" s="102"/>
      <c r="Q2" s="102"/>
      <c r="R2" s="102"/>
      <c r="S2" s="103"/>
    </row>
    <row r="3" spans="1:19" s="6" customFormat="1" x14ac:dyDescent="0.15">
      <c r="A3" s="96"/>
      <c r="B3" s="97"/>
      <c r="C3" s="97"/>
      <c r="D3" s="97"/>
      <c r="E3" s="97"/>
      <c r="F3" s="7"/>
      <c r="G3" s="106" t="s">
        <v>169</v>
      </c>
      <c r="H3" s="107"/>
      <c r="I3" s="107"/>
      <c r="J3" s="107"/>
      <c r="K3" s="107"/>
      <c r="L3" s="107"/>
      <c r="M3" s="107"/>
      <c r="N3" s="107"/>
      <c r="O3" s="108"/>
      <c r="P3" s="109" t="s">
        <v>3</v>
      </c>
      <c r="Q3" s="119" t="s">
        <v>6</v>
      </c>
      <c r="R3" s="109" t="s">
        <v>4</v>
      </c>
      <c r="S3" s="112" t="s">
        <v>5</v>
      </c>
    </row>
    <row r="4" spans="1:19" s="6" customFormat="1" x14ac:dyDescent="0.15">
      <c r="A4" s="96"/>
      <c r="B4" s="97"/>
      <c r="C4" s="97"/>
      <c r="D4" s="97"/>
      <c r="E4" s="97"/>
      <c r="F4" s="7"/>
      <c r="G4" s="115" t="s">
        <v>175</v>
      </c>
      <c r="H4" s="104" t="s">
        <v>176</v>
      </c>
      <c r="I4" s="104" t="s">
        <v>177</v>
      </c>
      <c r="J4" s="104" t="s">
        <v>178</v>
      </c>
      <c r="K4" s="104" t="s">
        <v>179</v>
      </c>
      <c r="L4" s="104" t="s">
        <v>180</v>
      </c>
      <c r="M4" s="104" t="s">
        <v>181</v>
      </c>
      <c r="N4" s="104" t="s">
        <v>182</v>
      </c>
      <c r="O4" s="117" t="s">
        <v>170</v>
      </c>
      <c r="P4" s="110"/>
      <c r="Q4" s="120"/>
      <c r="R4" s="110"/>
      <c r="S4" s="113"/>
    </row>
    <row r="5" spans="1:19" s="6" customFormat="1" x14ac:dyDescent="0.15">
      <c r="A5" s="98"/>
      <c r="B5" s="99"/>
      <c r="C5" s="99"/>
      <c r="D5" s="99"/>
      <c r="E5" s="99"/>
      <c r="F5" s="8"/>
      <c r="G5" s="116"/>
      <c r="H5" s="105"/>
      <c r="I5" s="105"/>
      <c r="J5" s="105"/>
      <c r="K5" s="105"/>
      <c r="L5" s="105"/>
      <c r="M5" s="105"/>
      <c r="N5" s="105"/>
      <c r="O5" s="118"/>
      <c r="P5" s="111"/>
      <c r="Q5" s="121"/>
      <c r="R5" s="111"/>
      <c r="S5" s="114"/>
    </row>
    <row r="6" spans="1:19" ht="13.5" customHeight="1" x14ac:dyDescent="0.15">
      <c r="A6" s="9" t="s">
        <v>7</v>
      </c>
      <c r="B6" s="3"/>
      <c r="C6" s="3"/>
      <c r="D6" s="3"/>
      <c r="E6" s="3"/>
      <c r="F6" s="3"/>
      <c r="G6" s="11">
        <v>31213642971</v>
      </c>
      <c r="H6" s="68">
        <v>1830720063</v>
      </c>
      <c r="I6" s="68">
        <v>51578923</v>
      </c>
      <c r="J6" s="68">
        <v>68879744</v>
      </c>
      <c r="K6" s="72">
        <v>4086487</v>
      </c>
      <c r="L6" s="72">
        <v>11299408</v>
      </c>
      <c r="M6" s="72">
        <v>14938989</v>
      </c>
      <c r="N6" s="72">
        <v>13107261</v>
      </c>
      <c r="O6" s="34">
        <f>SUM(G6:N6)</f>
        <v>33208253846</v>
      </c>
      <c r="P6" s="69">
        <f>O6</f>
        <v>33208253846</v>
      </c>
      <c r="Q6" s="12" t="s">
        <v>12</v>
      </c>
      <c r="R6" s="13">
        <v>-121418000</v>
      </c>
      <c r="S6" s="20">
        <f t="shared" ref="S6:S10" si="0">SUM(P6:R6)</f>
        <v>33086835846</v>
      </c>
    </row>
    <row r="7" spans="1:19" ht="13.5" customHeight="1" x14ac:dyDescent="0.15">
      <c r="A7" s="15"/>
      <c r="B7" s="16" t="s">
        <v>8</v>
      </c>
      <c r="C7" s="16"/>
      <c r="D7" s="16"/>
      <c r="E7" s="16"/>
      <c r="F7" s="16"/>
      <c r="G7" s="17">
        <v>29240844481</v>
      </c>
      <c r="H7" s="63">
        <v>1797939508</v>
      </c>
      <c r="I7" s="63">
        <v>22517958</v>
      </c>
      <c r="J7" s="63">
        <v>63121388</v>
      </c>
      <c r="K7" s="73">
        <v>4005299</v>
      </c>
      <c r="L7" s="73">
        <v>11149241</v>
      </c>
      <c r="M7" s="73">
        <v>14565470</v>
      </c>
      <c r="N7" s="73">
        <v>1</v>
      </c>
      <c r="O7" s="19">
        <f>SUM(G7:N7)</f>
        <v>31154143346</v>
      </c>
      <c r="P7" s="59">
        <f>O7</f>
        <v>31154143346</v>
      </c>
      <c r="Q7" s="18" t="s">
        <v>12</v>
      </c>
      <c r="R7" s="19">
        <v>-121418000</v>
      </c>
      <c r="S7" s="20">
        <f t="shared" si="0"/>
        <v>31032725346</v>
      </c>
    </row>
    <row r="8" spans="1:19" ht="13.5" customHeight="1" x14ac:dyDescent="0.15">
      <c r="A8" s="15"/>
      <c r="B8" s="16"/>
      <c r="C8" s="16" t="s">
        <v>9</v>
      </c>
      <c r="D8" s="16"/>
      <c r="E8" s="16"/>
      <c r="F8" s="16"/>
      <c r="G8" s="17">
        <v>28151992620</v>
      </c>
      <c r="H8" s="63">
        <v>1572136424</v>
      </c>
      <c r="I8" s="63">
        <v>4089</v>
      </c>
      <c r="J8" s="63" t="s">
        <v>12</v>
      </c>
      <c r="K8" s="63" t="s">
        <v>12</v>
      </c>
      <c r="L8" s="63" t="s">
        <v>12</v>
      </c>
      <c r="M8" s="73">
        <v>13001333</v>
      </c>
      <c r="N8" s="73">
        <v>1</v>
      </c>
      <c r="O8" s="19">
        <f t="shared" ref="O8:O71" si="1">SUM(G8:N8)</f>
        <v>29737134467</v>
      </c>
      <c r="P8" s="59">
        <f t="shared" ref="P8:P71" si="2">O8</f>
        <v>29737134467</v>
      </c>
      <c r="Q8" s="18" t="s">
        <v>12</v>
      </c>
      <c r="R8" s="19"/>
      <c r="S8" s="20">
        <f t="shared" si="0"/>
        <v>29737134467</v>
      </c>
    </row>
    <row r="9" spans="1:19" ht="13.5" customHeight="1" x14ac:dyDescent="0.15">
      <c r="A9" s="15"/>
      <c r="B9" s="16"/>
      <c r="C9" s="16"/>
      <c r="D9" s="16" t="s">
        <v>10</v>
      </c>
      <c r="E9" s="16"/>
      <c r="F9" s="16"/>
      <c r="G9" s="17">
        <v>11175951503</v>
      </c>
      <c r="H9" s="63">
        <v>1540239051</v>
      </c>
      <c r="I9" s="63" t="s">
        <v>12</v>
      </c>
      <c r="J9" s="63" t="s">
        <v>12</v>
      </c>
      <c r="K9" s="63" t="s">
        <v>12</v>
      </c>
      <c r="L9" s="63" t="s">
        <v>12</v>
      </c>
      <c r="M9" s="73">
        <v>13001333</v>
      </c>
      <c r="N9" s="63" t="s">
        <v>12</v>
      </c>
      <c r="O9" s="19">
        <f t="shared" si="1"/>
        <v>12729191887</v>
      </c>
      <c r="P9" s="59">
        <f t="shared" si="2"/>
        <v>12729191887</v>
      </c>
      <c r="Q9" s="18" t="s">
        <v>12</v>
      </c>
      <c r="R9" s="19" t="s">
        <v>12</v>
      </c>
      <c r="S9" s="20">
        <f t="shared" si="0"/>
        <v>12729191887</v>
      </c>
    </row>
    <row r="10" spans="1:19" ht="13.5" customHeight="1" x14ac:dyDescent="0.15">
      <c r="A10" s="15"/>
      <c r="B10" s="16"/>
      <c r="C10" s="16"/>
      <c r="D10" s="16"/>
      <c r="E10" s="16" t="s">
        <v>11</v>
      </c>
      <c r="F10" s="16"/>
      <c r="G10" s="17">
        <v>3542031771</v>
      </c>
      <c r="H10" s="63">
        <v>313065059</v>
      </c>
      <c r="I10" s="63" t="s">
        <v>12</v>
      </c>
      <c r="J10" s="63" t="s">
        <v>12</v>
      </c>
      <c r="K10" s="63" t="s">
        <v>12</v>
      </c>
      <c r="L10" s="63" t="s">
        <v>12</v>
      </c>
      <c r="M10" s="73">
        <v>4818926</v>
      </c>
      <c r="N10" s="63" t="s">
        <v>12</v>
      </c>
      <c r="O10" s="19">
        <f t="shared" si="1"/>
        <v>3859915756</v>
      </c>
      <c r="P10" s="59">
        <f t="shared" si="2"/>
        <v>3859915756</v>
      </c>
      <c r="Q10" s="18" t="s">
        <v>12</v>
      </c>
      <c r="R10" s="19" t="s">
        <v>12</v>
      </c>
      <c r="S10" s="20">
        <f t="shared" si="0"/>
        <v>3859915756</v>
      </c>
    </row>
    <row r="11" spans="1:19" ht="13.5" customHeight="1" x14ac:dyDescent="0.15">
      <c r="A11" s="9"/>
      <c r="B11" s="3"/>
      <c r="C11" s="3"/>
      <c r="D11" s="3"/>
      <c r="E11" s="3" t="s">
        <v>13</v>
      </c>
      <c r="F11" s="3"/>
      <c r="G11" s="17" t="s">
        <v>12</v>
      </c>
      <c r="H11" s="63" t="s">
        <v>12</v>
      </c>
      <c r="I11" s="63" t="s">
        <v>12</v>
      </c>
      <c r="J11" s="63" t="s">
        <v>12</v>
      </c>
      <c r="K11" s="63" t="s">
        <v>12</v>
      </c>
      <c r="L11" s="63" t="s">
        <v>12</v>
      </c>
      <c r="M11" s="63" t="s">
        <v>12</v>
      </c>
      <c r="N11" s="63" t="s">
        <v>12</v>
      </c>
      <c r="O11" s="19" t="s">
        <v>12</v>
      </c>
      <c r="P11" s="59" t="str">
        <f t="shared" si="2"/>
        <v>-</v>
      </c>
      <c r="Q11" s="18" t="s">
        <v>12</v>
      </c>
      <c r="R11" s="19" t="s">
        <v>12</v>
      </c>
      <c r="S11" s="20" t="s">
        <v>12</v>
      </c>
    </row>
    <row r="12" spans="1:19" ht="13.5" customHeight="1" x14ac:dyDescent="0.15">
      <c r="A12" s="15"/>
      <c r="B12" s="16"/>
      <c r="C12" s="16"/>
      <c r="D12" s="16"/>
      <c r="E12" s="16" t="s">
        <v>14</v>
      </c>
      <c r="F12" s="21"/>
      <c r="G12" s="17" t="s">
        <v>12</v>
      </c>
      <c r="H12" s="63" t="s">
        <v>12</v>
      </c>
      <c r="I12" s="63" t="s">
        <v>12</v>
      </c>
      <c r="J12" s="63" t="s">
        <v>12</v>
      </c>
      <c r="K12" s="63" t="s">
        <v>12</v>
      </c>
      <c r="L12" s="63" t="s">
        <v>12</v>
      </c>
      <c r="M12" s="63" t="s">
        <v>12</v>
      </c>
      <c r="N12" s="63" t="s">
        <v>12</v>
      </c>
      <c r="O12" s="19" t="s">
        <v>12</v>
      </c>
      <c r="P12" s="59" t="str">
        <f t="shared" si="2"/>
        <v>-</v>
      </c>
      <c r="Q12" s="18" t="s">
        <v>12</v>
      </c>
      <c r="R12" s="19" t="s">
        <v>12</v>
      </c>
      <c r="S12" s="20" t="s">
        <v>12</v>
      </c>
    </row>
    <row r="13" spans="1:19" ht="13.5" customHeight="1" x14ac:dyDescent="0.15">
      <c r="A13" s="9"/>
      <c r="B13" s="3"/>
      <c r="C13" s="3"/>
      <c r="D13" s="3"/>
      <c r="E13" s="22" t="s">
        <v>15</v>
      </c>
      <c r="F13" s="3"/>
      <c r="G13" s="17" t="s">
        <v>12</v>
      </c>
      <c r="H13" s="63" t="s">
        <v>12</v>
      </c>
      <c r="I13" s="63" t="s">
        <v>12</v>
      </c>
      <c r="J13" s="63" t="s">
        <v>12</v>
      </c>
      <c r="K13" s="63" t="s">
        <v>12</v>
      </c>
      <c r="L13" s="63" t="s">
        <v>12</v>
      </c>
      <c r="M13" s="63" t="s">
        <v>12</v>
      </c>
      <c r="N13" s="63" t="s">
        <v>12</v>
      </c>
      <c r="O13" s="19" t="s">
        <v>12</v>
      </c>
      <c r="P13" s="59" t="str">
        <f t="shared" si="2"/>
        <v>-</v>
      </c>
      <c r="Q13" s="18" t="s">
        <v>12</v>
      </c>
      <c r="R13" s="19" t="s">
        <v>12</v>
      </c>
      <c r="S13" s="20" t="s">
        <v>12</v>
      </c>
    </row>
    <row r="14" spans="1:19" ht="13.5" customHeight="1" x14ac:dyDescent="0.15">
      <c r="A14" s="15"/>
      <c r="B14" s="16"/>
      <c r="C14" s="16"/>
      <c r="D14" s="16"/>
      <c r="E14" s="16" t="s">
        <v>16</v>
      </c>
      <c r="F14" s="16"/>
      <c r="G14" s="17">
        <v>21494463202</v>
      </c>
      <c r="H14" s="63">
        <v>2714833140</v>
      </c>
      <c r="I14" s="63" t="s">
        <v>12</v>
      </c>
      <c r="J14" s="63" t="s">
        <v>12</v>
      </c>
      <c r="K14" s="63" t="s">
        <v>12</v>
      </c>
      <c r="L14" s="63" t="s">
        <v>12</v>
      </c>
      <c r="M14" s="73">
        <v>43812392</v>
      </c>
      <c r="N14" s="63" t="s">
        <v>12</v>
      </c>
      <c r="O14" s="19">
        <f t="shared" si="1"/>
        <v>24253108734</v>
      </c>
      <c r="P14" s="59">
        <f t="shared" si="2"/>
        <v>24253108734</v>
      </c>
      <c r="Q14" s="18" t="s">
        <v>12</v>
      </c>
      <c r="R14" s="19" t="s">
        <v>12</v>
      </c>
      <c r="S14" s="20">
        <f t="shared" ref="S14:S15" si="3">SUM(P14:R14)</f>
        <v>24253108734</v>
      </c>
    </row>
    <row r="15" spans="1:19" ht="13.5" customHeight="1" x14ac:dyDescent="0.15">
      <c r="A15" s="9"/>
      <c r="B15" s="3"/>
      <c r="C15" s="3"/>
      <c r="D15" s="3"/>
      <c r="E15" s="3" t="s">
        <v>17</v>
      </c>
      <c r="F15" s="3"/>
      <c r="G15" s="17">
        <v>-14359561895</v>
      </c>
      <c r="H15" s="63">
        <v>-1487659148</v>
      </c>
      <c r="I15" s="63" t="s">
        <v>12</v>
      </c>
      <c r="J15" s="63" t="s">
        <v>12</v>
      </c>
      <c r="K15" s="63" t="s">
        <v>12</v>
      </c>
      <c r="L15" s="63" t="s">
        <v>12</v>
      </c>
      <c r="M15" s="73">
        <v>-35629985</v>
      </c>
      <c r="N15" s="63" t="s">
        <v>12</v>
      </c>
      <c r="O15" s="19">
        <f t="shared" si="1"/>
        <v>-15882851028</v>
      </c>
      <c r="P15" s="59">
        <f t="shared" si="2"/>
        <v>-15882851028</v>
      </c>
      <c r="Q15" s="18" t="s">
        <v>12</v>
      </c>
      <c r="R15" s="19" t="s">
        <v>12</v>
      </c>
      <c r="S15" s="20">
        <f t="shared" si="3"/>
        <v>-15882851028</v>
      </c>
    </row>
    <row r="16" spans="1:19" ht="13.5" customHeight="1" x14ac:dyDescent="0.15">
      <c r="A16" s="15"/>
      <c r="B16" s="16"/>
      <c r="C16" s="16"/>
      <c r="D16" s="16"/>
      <c r="E16" s="16" t="s">
        <v>18</v>
      </c>
      <c r="F16" s="21"/>
      <c r="G16" s="17" t="s">
        <v>12</v>
      </c>
      <c r="H16" s="63" t="s">
        <v>12</v>
      </c>
      <c r="I16" s="63" t="s">
        <v>12</v>
      </c>
      <c r="J16" s="63" t="s">
        <v>12</v>
      </c>
      <c r="K16" s="63" t="s">
        <v>12</v>
      </c>
      <c r="L16" s="63" t="s">
        <v>12</v>
      </c>
      <c r="M16" s="63" t="s">
        <v>12</v>
      </c>
      <c r="N16" s="63" t="s">
        <v>12</v>
      </c>
      <c r="O16" s="19" t="s">
        <v>12</v>
      </c>
      <c r="P16" s="59" t="str">
        <f t="shared" si="2"/>
        <v>-</v>
      </c>
      <c r="Q16" s="18" t="s">
        <v>12</v>
      </c>
      <c r="R16" s="19" t="s">
        <v>12</v>
      </c>
      <c r="S16" s="20" t="s">
        <v>12</v>
      </c>
    </row>
    <row r="17" spans="1:19" ht="13.5" customHeight="1" x14ac:dyDescent="0.15">
      <c r="A17" s="15"/>
      <c r="B17" s="16"/>
      <c r="C17" s="16"/>
      <c r="D17" s="16"/>
      <c r="E17" s="16" t="s">
        <v>19</v>
      </c>
      <c r="F17" s="16"/>
      <c r="G17" s="17">
        <v>513051382</v>
      </c>
      <c r="H17" s="63" t="s">
        <v>12</v>
      </c>
      <c r="I17" s="63" t="s">
        <v>12</v>
      </c>
      <c r="J17" s="63" t="s">
        <v>12</v>
      </c>
      <c r="K17" s="63" t="s">
        <v>12</v>
      </c>
      <c r="L17" s="63" t="s">
        <v>12</v>
      </c>
      <c r="M17" s="63" t="s">
        <v>12</v>
      </c>
      <c r="N17" s="63" t="s">
        <v>12</v>
      </c>
      <c r="O17" s="19">
        <f t="shared" si="1"/>
        <v>513051382</v>
      </c>
      <c r="P17" s="59">
        <f t="shared" si="2"/>
        <v>513051382</v>
      </c>
      <c r="Q17" s="18" t="s">
        <v>12</v>
      </c>
      <c r="R17" s="19" t="s">
        <v>12</v>
      </c>
      <c r="S17" s="20">
        <f t="shared" ref="S17:S18" si="4">SUM(P17:R17)</f>
        <v>513051382</v>
      </c>
    </row>
    <row r="18" spans="1:19" ht="13.5" customHeight="1" x14ac:dyDescent="0.15">
      <c r="A18" s="9"/>
      <c r="B18" s="3"/>
      <c r="C18" s="3"/>
      <c r="D18" s="3"/>
      <c r="E18" s="22" t="s">
        <v>20</v>
      </c>
      <c r="F18" s="3"/>
      <c r="G18" s="17">
        <v>-202999437</v>
      </c>
      <c r="H18" s="63" t="s">
        <v>12</v>
      </c>
      <c r="I18" s="63" t="s">
        <v>12</v>
      </c>
      <c r="J18" s="63" t="s">
        <v>12</v>
      </c>
      <c r="K18" s="63" t="s">
        <v>12</v>
      </c>
      <c r="L18" s="63" t="s">
        <v>12</v>
      </c>
      <c r="M18" s="63" t="s">
        <v>12</v>
      </c>
      <c r="N18" s="63" t="s">
        <v>12</v>
      </c>
      <c r="O18" s="19">
        <f t="shared" si="1"/>
        <v>-202999437</v>
      </c>
      <c r="P18" s="59">
        <f t="shared" si="2"/>
        <v>-202999437</v>
      </c>
      <c r="Q18" s="18" t="s">
        <v>12</v>
      </c>
      <c r="R18" s="19" t="s">
        <v>12</v>
      </c>
      <c r="S18" s="20">
        <f t="shared" si="4"/>
        <v>-202999437</v>
      </c>
    </row>
    <row r="19" spans="1:19" ht="13.5" customHeight="1" x14ac:dyDescent="0.15">
      <c r="A19" s="15"/>
      <c r="B19" s="16"/>
      <c r="C19" s="16"/>
      <c r="D19" s="16"/>
      <c r="E19" s="23" t="s">
        <v>21</v>
      </c>
      <c r="F19" s="21"/>
      <c r="G19" s="17" t="s">
        <v>12</v>
      </c>
      <c r="H19" s="63" t="s">
        <v>12</v>
      </c>
      <c r="I19" s="63" t="s">
        <v>12</v>
      </c>
      <c r="J19" s="63" t="s">
        <v>12</v>
      </c>
      <c r="K19" s="63" t="s">
        <v>12</v>
      </c>
      <c r="L19" s="63" t="s">
        <v>12</v>
      </c>
      <c r="M19" s="63" t="s">
        <v>12</v>
      </c>
      <c r="N19" s="63" t="s">
        <v>12</v>
      </c>
      <c r="O19" s="19" t="s">
        <v>12</v>
      </c>
      <c r="P19" s="59" t="str">
        <f t="shared" si="2"/>
        <v>-</v>
      </c>
      <c r="Q19" s="18" t="s">
        <v>12</v>
      </c>
      <c r="R19" s="19" t="s">
        <v>12</v>
      </c>
      <c r="S19" s="20" t="s">
        <v>12</v>
      </c>
    </row>
    <row r="20" spans="1:19" ht="13.5" customHeight="1" x14ac:dyDescent="0.15">
      <c r="A20" s="15"/>
      <c r="B20" s="16"/>
      <c r="C20" s="16"/>
      <c r="D20" s="16"/>
      <c r="E20" s="16" t="s">
        <v>22</v>
      </c>
      <c r="F20" s="16"/>
      <c r="G20" s="17" t="s">
        <v>12</v>
      </c>
      <c r="H20" s="63" t="s">
        <v>12</v>
      </c>
      <c r="I20" s="63" t="s">
        <v>12</v>
      </c>
      <c r="J20" s="63" t="s">
        <v>12</v>
      </c>
      <c r="K20" s="63" t="s">
        <v>12</v>
      </c>
      <c r="L20" s="63" t="s">
        <v>12</v>
      </c>
      <c r="M20" s="63" t="s">
        <v>12</v>
      </c>
      <c r="N20" s="63" t="s">
        <v>12</v>
      </c>
      <c r="O20" s="19" t="s">
        <v>12</v>
      </c>
      <c r="P20" s="59" t="str">
        <f t="shared" si="2"/>
        <v>-</v>
      </c>
      <c r="Q20" s="18" t="s">
        <v>12</v>
      </c>
      <c r="R20" s="19" t="s">
        <v>12</v>
      </c>
      <c r="S20" s="20" t="s">
        <v>12</v>
      </c>
    </row>
    <row r="21" spans="1:19" ht="13.5" customHeight="1" x14ac:dyDescent="0.15">
      <c r="A21" s="9"/>
      <c r="B21" s="3"/>
      <c r="C21" s="3"/>
      <c r="D21" s="3"/>
      <c r="E21" s="3" t="s">
        <v>23</v>
      </c>
      <c r="F21" s="3"/>
      <c r="G21" s="17" t="s">
        <v>12</v>
      </c>
      <c r="H21" s="63" t="s">
        <v>12</v>
      </c>
      <c r="I21" s="63" t="s">
        <v>12</v>
      </c>
      <c r="J21" s="63" t="s">
        <v>12</v>
      </c>
      <c r="K21" s="63" t="s">
        <v>12</v>
      </c>
      <c r="L21" s="63" t="s">
        <v>12</v>
      </c>
      <c r="M21" s="63" t="s">
        <v>12</v>
      </c>
      <c r="N21" s="63" t="s">
        <v>12</v>
      </c>
      <c r="O21" s="19" t="s">
        <v>12</v>
      </c>
      <c r="P21" s="59" t="str">
        <f t="shared" si="2"/>
        <v>-</v>
      </c>
      <c r="Q21" s="18" t="s">
        <v>12</v>
      </c>
      <c r="R21" s="19" t="s">
        <v>12</v>
      </c>
      <c r="S21" s="20" t="s">
        <v>12</v>
      </c>
    </row>
    <row r="22" spans="1:19" ht="13.5" customHeight="1" x14ac:dyDescent="0.15">
      <c r="A22" s="15"/>
      <c r="B22" s="16"/>
      <c r="C22" s="16"/>
      <c r="D22" s="16"/>
      <c r="E22" s="16" t="s">
        <v>24</v>
      </c>
      <c r="F22" s="21"/>
      <c r="G22" s="17" t="s">
        <v>12</v>
      </c>
      <c r="H22" s="63" t="s">
        <v>12</v>
      </c>
      <c r="I22" s="63" t="s">
        <v>12</v>
      </c>
      <c r="J22" s="63" t="s">
        <v>12</v>
      </c>
      <c r="K22" s="63" t="s">
        <v>12</v>
      </c>
      <c r="L22" s="63" t="s">
        <v>12</v>
      </c>
      <c r="M22" s="63" t="s">
        <v>12</v>
      </c>
      <c r="N22" s="63" t="s">
        <v>12</v>
      </c>
      <c r="O22" s="19" t="s">
        <v>12</v>
      </c>
      <c r="P22" s="59" t="str">
        <f t="shared" si="2"/>
        <v>-</v>
      </c>
      <c r="Q22" s="18" t="s">
        <v>12</v>
      </c>
      <c r="R22" s="19" t="s">
        <v>12</v>
      </c>
      <c r="S22" s="20" t="s">
        <v>12</v>
      </c>
    </row>
    <row r="23" spans="1:19" ht="13.5" customHeight="1" x14ac:dyDescent="0.15">
      <c r="A23" s="15"/>
      <c r="B23" s="16"/>
      <c r="C23" s="16"/>
      <c r="D23" s="16"/>
      <c r="E23" s="16" t="s">
        <v>25</v>
      </c>
      <c r="F23" s="16"/>
      <c r="G23" s="17" t="s">
        <v>12</v>
      </c>
      <c r="H23" s="63" t="s">
        <v>12</v>
      </c>
      <c r="I23" s="63" t="s">
        <v>12</v>
      </c>
      <c r="J23" s="63" t="s">
        <v>12</v>
      </c>
      <c r="K23" s="63" t="s">
        <v>12</v>
      </c>
      <c r="L23" s="63" t="s">
        <v>12</v>
      </c>
      <c r="M23" s="63" t="s">
        <v>12</v>
      </c>
      <c r="N23" s="63" t="s">
        <v>12</v>
      </c>
      <c r="O23" s="19" t="s">
        <v>12</v>
      </c>
      <c r="P23" s="59" t="str">
        <f t="shared" si="2"/>
        <v>-</v>
      </c>
      <c r="Q23" s="18" t="s">
        <v>12</v>
      </c>
      <c r="R23" s="19" t="s">
        <v>12</v>
      </c>
      <c r="S23" s="20" t="s">
        <v>12</v>
      </c>
    </row>
    <row r="24" spans="1:19" ht="13.5" customHeight="1" x14ac:dyDescent="0.15">
      <c r="A24" s="9"/>
      <c r="B24" s="3"/>
      <c r="C24" s="3"/>
      <c r="D24" s="3"/>
      <c r="E24" s="22" t="s">
        <v>26</v>
      </c>
      <c r="F24" s="3"/>
      <c r="G24" s="17" t="s">
        <v>12</v>
      </c>
      <c r="H24" s="63" t="s">
        <v>12</v>
      </c>
      <c r="I24" s="63" t="s">
        <v>12</v>
      </c>
      <c r="J24" s="63" t="s">
        <v>12</v>
      </c>
      <c r="K24" s="63" t="s">
        <v>12</v>
      </c>
      <c r="L24" s="63" t="s">
        <v>12</v>
      </c>
      <c r="M24" s="63" t="s">
        <v>12</v>
      </c>
      <c r="N24" s="63" t="s">
        <v>12</v>
      </c>
      <c r="O24" s="19" t="s">
        <v>12</v>
      </c>
      <c r="P24" s="59" t="str">
        <f t="shared" si="2"/>
        <v>-</v>
      </c>
      <c r="Q24" s="18" t="s">
        <v>12</v>
      </c>
      <c r="R24" s="19" t="s">
        <v>12</v>
      </c>
      <c r="S24" s="20" t="s">
        <v>12</v>
      </c>
    </row>
    <row r="25" spans="1:19" ht="13.5" customHeight="1" x14ac:dyDescent="0.15">
      <c r="A25" s="15"/>
      <c r="B25" s="16"/>
      <c r="C25" s="16"/>
      <c r="D25" s="16"/>
      <c r="E25" s="23" t="s">
        <v>27</v>
      </c>
      <c r="F25" s="21"/>
      <c r="G25" s="17" t="s">
        <v>12</v>
      </c>
      <c r="H25" s="63" t="s">
        <v>12</v>
      </c>
      <c r="I25" s="63" t="s">
        <v>12</v>
      </c>
      <c r="J25" s="63" t="s">
        <v>12</v>
      </c>
      <c r="K25" s="63" t="s">
        <v>12</v>
      </c>
      <c r="L25" s="63" t="s">
        <v>12</v>
      </c>
      <c r="M25" s="63" t="s">
        <v>12</v>
      </c>
      <c r="N25" s="63" t="s">
        <v>12</v>
      </c>
      <c r="O25" s="19" t="s">
        <v>12</v>
      </c>
      <c r="P25" s="59" t="str">
        <f t="shared" si="2"/>
        <v>-</v>
      </c>
      <c r="Q25" s="18" t="s">
        <v>12</v>
      </c>
      <c r="R25" s="19" t="s">
        <v>12</v>
      </c>
      <c r="S25" s="20" t="s">
        <v>12</v>
      </c>
    </row>
    <row r="26" spans="1:19" ht="13.5" customHeight="1" x14ac:dyDescent="0.15">
      <c r="A26" s="15"/>
      <c r="B26" s="16"/>
      <c r="C26" s="16"/>
      <c r="D26" s="16"/>
      <c r="E26" s="16" t="s">
        <v>28</v>
      </c>
      <c r="F26" s="16"/>
      <c r="G26" s="17" t="s">
        <v>12</v>
      </c>
      <c r="H26" s="63" t="s">
        <v>12</v>
      </c>
      <c r="I26" s="63" t="s">
        <v>12</v>
      </c>
      <c r="J26" s="63" t="s">
        <v>12</v>
      </c>
      <c r="K26" s="63" t="s">
        <v>12</v>
      </c>
      <c r="L26" s="63" t="s">
        <v>12</v>
      </c>
      <c r="M26" s="63" t="s">
        <v>12</v>
      </c>
      <c r="N26" s="63" t="s">
        <v>12</v>
      </c>
      <c r="O26" s="19" t="s">
        <v>12</v>
      </c>
      <c r="P26" s="59" t="str">
        <f t="shared" si="2"/>
        <v>-</v>
      </c>
      <c r="Q26" s="18" t="s">
        <v>12</v>
      </c>
      <c r="R26" s="19" t="s">
        <v>12</v>
      </c>
      <c r="S26" s="20" t="s">
        <v>12</v>
      </c>
    </row>
    <row r="27" spans="1:19" ht="13.5" customHeight="1" x14ac:dyDescent="0.15">
      <c r="A27" s="9"/>
      <c r="B27" s="3"/>
      <c r="C27" s="3"/>
      <c r="D27" s="3"/>
      <c r="E27" s="22" t="s">
        <v>29</v>
      </c>
      <c r="F27" s="3"/>
      <c r="G27" s="17" t="s">
        <v>12</v>
      </c>
      <c r="H27" s="63" t="s">
        <v>12</v>
      </c>
      <c r="I27" s="63" t="s">
        <v>12</v>
      </c>
      <c r="J27" s="63" t="s">
        <v>12</v>
      </c>
      <c r="K27" s="63" t="s">
        <v>12</v>
      </c>
      <c r="L27" s="63" t="s">
        <v>12</v>
      </c>
      <c r="M27" s="63" t="s">
        <v>12</v>
      </c>
      <c r="N27" s="63" t="s">
        <v>12</v>
      </c>
      <c r="O27" s="19" t="s">
        <v>12</v>
      </c>
      <c r="P27" s="59" t="str">
        <f t="shared" si="2"/>
        <v>-</v>
      </c>
      <c r="Q27" s="18" t="s">
        <v>12</v>
      </c>
      <c r="R27" s="19" t="s">
        <v>12</v>
      </c>
      <c r="S27" s="20" t="s">
        <v>12</v>
      </c>
    </row>
    <row r="28" spans="1:19" ht="13.5" customHeight="1" x14ac:dyDescent="0.15">
      <c r="A28" s="15"/>
      <c r="B28" s="16"/>
      <c r="C28" s="16"/>
      <c r="D28" s="16"/>
      <c r="E28" s="23" t="s">
        <v>30</v>
      </c>
      <c r="F28" s="21"/>
      <c r="G28" s="17" t="s">
        <v>12</v>
      </c>
      <c r="H28" s="63" t="s">
        <v>12</v>
      </c>
      <c r="I28" s="63" t="s">
        <v>12</v>
      </c>
      <c r="J28" s="63" t="s">
        <v>12</v>
      </c>
      <c r="K28" s="63" t="s">
        <v>12</v>
      </c>
      <c r="L28" s="63" t="s">
        <v>12</v>
      </c>
      <c r="M28" s="63" t="s">
        <v>12</v>
      </c>
      <c r="N28" s="63" t="s">
        <v>12</v>
      </c>
      <c r="O28" s="19" t="s">
        <v>12</v>
      </c>
      <c r="P28" s="59" t="str">
        <f t="shared" si="2"/>
        <v>-</v>
      </c>
      <c r="Q28" s="18" t="s">
        <v>12</v>
      </c>
      <c r="R28" s="19" t="s">
        <v>12</v>
      </c>
      <c r="S28" s="20" t="s">
        <v>12</v>
      </c>
    </row>
    <row r="29" spans="1:19" ht="13.5" customHeight="1" x14ac:dyDescent="0.15">
      <c r="A29" s="15"/>
      <c r="B29" s="16"/>
      <c r="C29" s="16"/>
      <c r="D29" s="16"/>
      <c r="E29" s="16" t="s">
        <v>31</v>
      </c>
      <c r="F29" s="16"/>
      <c r="G29" s="17" t="s">
        <v>12</v>
      </c>
      <c r="H29" s="63" t="s">
        <v>12</v>
      </c>
      <c r="I29" s="63" t="s">
        <v>12</v>
      </c>
      <c r="J29" s="63" t="s">
        <v>12</v>
      </c>
      <c r="K29" s="63" t="s">
        <v>12</v>
      </c>
      <c r="L29" s="63" t="s">
        <v>12</v>
      </c>
      <c r="M29" s="63" t="s">
        <v>12</v>
      </c>
      <c r="N29" s="63" t="s">
        <v>12</v>
      </c>
      <c r="O29" s="19" t="s">
        <v>12</v>
      </c>
      <c r="P29" s="59" t="str">
        <f t="shared" si="2"/>
        <v>-</v>
      </c>
      <c r="Q29" s="18" t="s">
        <v>12</v>
      </c>
      <c r="R29" s="19" t="s">
        <v>12</v>
      </c>
      <c r="S29" s="20" t="s">
        <v>12</v>
      </c>
    </row>
    <row r="30" spans="1:19" ht="13.5" customHeight="1" x14ac:dyDescent="0.15">
      <c r="A30" s="9"/>
      <c r="B30" s="3"/>
      <c r="C30" s="3"/>
      <c r="D30" s="3"/>
      <c r="E30" s="22" t="s">
        <v>32</v>
      </c>
      <c r="F30" s="3"/>
      <c r="G30" s="17" t="s">
        <v>12</v>
      </c>
      <c r="H30" s="63" t="s">
        <v>12</v>
      </c>
      <c r="I30" s="63" t="s">
        <v>12</v>
      </c>
      <c r="J30" s="63" t="s">
        <v>12</v>
      </c>
      <c r="K30" s="63" t="s">
        <v>12</v>
      </c>
      <c r="L30" s="63" t="s">
        <v>12</v>
      </c>
      <c r="M30" s="63" t="s">
        <v>12</v>
      </c>
      <c r="N30" s="63" t="s">
        <v>12</v>
      </c>
      <c r="O30" s="19" t="s">
        <v>12</v>
      </c>
      <c r="P30" s="59" t="str">
        <f t="shared" si="2"/>
        <v>-</v>
      </c>
      <c r="Q30" s="18" t="s">
        <v>12</v>
      </c>
      <c r="R30" s="19" t="s">
        <v>12</v>
      </c>
      <c r="S30" s="20" t="s">
        <v>12</v>
      </c>
    </row>
    <row r="31" spans="1:19" ht="13.5" customHeight="1" x14ac:dyDescent="0.15">
      <c r="A31" s="15"/>
      <c r="B31" s="16"/>
      <c r="C31" s="16"/>
      <c r="D31" s="16"/>
      <c r="E31" s="23" t="s">
        <v>33</v>
      </c>
      <c r="F31" s="21"/>
      <c r="G31" s="17" t="s">
        <v>12</v>
      </c>
      <c r="H31" s="63" t="s">
        <v>12</v>
      </c>
      <c r="I31" s="63" t="s">
        <v>12</v>
      </c>
      <c r="J31" s="63" t="s">
        <v>12</v>
      </c>
      <c r="K31" s="63" t="s">
        <v>12</v>
      </c>
      <c r="L31" s="63" t="s">
        <v>12</v>
      </c>
      <c r="M31" s="63" t="s">
        <v>12</v>
      </c>
      <c r="N31" s="63" t="s">
        <v>12</v>
      </c>
      <c r="O31" s="19" t="s">
        <v>12</v>
      </c>
      <c r="P31" s="59" t="str">
        <f t="shared" si="2"/>
        <v>-</v>
      </c>
      <c r="Q31" s="18" t="s">
        <v>12</v>
      </c>
      <c r="R31" s="19" t="s">
        <v>12</v>
      </c>
      <c r="S31" s="20" t="s">
        <v>12</v>
      </c>
    </row>
    <row r="32" spans="1:19" ht="13.5" customHeight="1" x14ac:dyDescent="0.15">
      <c r="A32" s="15"/>
      <c r="B32" s="16"/>
      <c r="C32" s="16"/>
      <c r="D32" s="16"/>
      <c r="E32" s="16" t="s">
        <v>34</v>
      </c>
      <c r="F32" s="16"/>
      <c r="G32" s="17">
        <v>188966480</v>
      </c>
      <c r="H32" s="63" t="s">
        <v>12</v>
      </c>
      <c r="I32" s="63" t="s">
        <v>12</v>
      </c>
      <c r="J32" s="63" t="s">
        <v>12</v>
      </c>
      <c r="K32" s="63" t="s">
        <v>12</v>
      </c>
      <c r="L32" s="63" t="s">
        <v>12</v>
      </c>
      <c r="M32" s="63" t="s">
        <v>12</v>
      </c>
      <c r="N32" s="63" t="s">
        <v>12</v>
      </c>
      <c r="O32" s="19">
        <f t="shared" si="1"/>
        <v>188966480</v>
      </c>
      <c r="P32" s="59">
        <f t="shared" si="2"/>
        <v>188966480</v>
      </c>
      <c r="Q32" s="18" t="s">
        <v>12</v>
      </c>
      <c r="R32" s="19" t="s">
        <v>12</v>
      </c>
      <c r="S32" s="20">
        <f t="shared" ref="S32:S34" si="5">SUM(P32:R32)</f>
        <v>188966480</v>
      </c>
    </row>
    <row r="33" spans="1:19" ht="13.5" customHeight="1" x14ac:dyDescent="0.15">
      <c r="A33" s="15"/>
      <c r="B33" s="16"/>
      <c r="C33" s="16"/>
      <c r="D33" s="16" t="s">
        <v>35</v>
      </c>
      <c r="E33" s="16"/>
      <c r="F33" s="16"/>
      <c r="G33" s="17">
        <v>15835447721</v>
      </c>
      <c r="H33" s="63" t="s">
        <v>12</v>
      </c>
      <c r="I33" s="63" t="s">
        <v>12</v>
      </c>
      <c r="J33" s="63" t="s">
        <v>12</v>
      </c>
      <c r="K33" s="63" t="s">
        <v>12</v>
      </c>
      <c r="L33" s="63" t="s">
        <v>12</v>
      </c>
      <c r="M33" s="63" t="s">
        <v>12</v>
      </c>
      <c r="N33" s="63" t="s">
        <v>12</v>
      </c>
      <c r="O33" s="19">
        <f t="shared" si="1"/>
        <v>15835447721</v>
      </c>
      <c r="P33" s="59">
        <f t="shared" si="2"/>
        <v>15835447721</v>
      </c>
      <c r="Q33" s="18" t="s">
        <v>12</v>
      </c>
      <c r="R33" s="19" t="s">
        <v>12</v>
      </c>
      <c r="S33" s="20">
        <f t="shared" si="5"/>
        <v>15835447721</v>
      </c>
    </row>
    <row r="34" spans="1:19" ht="13.5" customHeight="1" x14ac:dyDescent="0.15">
      <c r="A34" s="15"/>
      <c r="B34" s="16"/>
      <c r="C34" s="16"/>
      <c r="D34" s="16"/>
      <c r="E34" s="16" t="s">
        <v>11</v>
      </c>
      <c r="F34" s="16"/>
      <c r="G34" s="17">
        <v>5522368021</v>
      </c>
      <c r="H34" s="63" t="s">
        <v>12</v>
      </c>
      <c r="I34" s="63" t="s">
        <v>12</v>
      </c>
      <c r="J34" s="63" t="s">
        <v>12</v>
      </c>
      <c r="K34" s="63" t="s">
        <v>12</v>
      </c>
      <c r="L34" s="63" t="s">
        <v>12</v>
      </c>
      <c r="M34" s="63" t="s">
        <v>12</v>
      </c>
      <c r="N34" s="63" t="s">
        <v>12</v>
      </c>
      <c r="O34" s="19">
        <f t="shared" si="1"/>
        <v>5522368021</v>
      </c>
      <c r="P34" s="59">
        <f t="shared" si="2"/>
        <v>5522368021</v>
      </c>
      <c r="Q34" s="18" t="s">
        <v>12</v>
      </c>
      <c r="R34" s="19" t="s">
        <v>12</v>
      </c>
      <c r="S34" s="20">
        <f t="shared" si="5"/>
        <v>5522368021</v>
      </c>
    </row>
    <row r="35" spans="1:19" ht="13.5" customHeight="1" x14ac:dyDescent="0.15">
      <c r="A35" s="15"/>
      <c r="B35" s="16"/>
      <c r="C35" s="16"/>
      <c r="D35" s="16"/>
      <c r="E35" s="16" t="s">
        <v>13</v>
      </c>
      <c r="F35" s="16"/>
      <c r="G35" s="17" t="s">
        <v>12</v>
      </c>
      <c r="H35" s="63" t="s">
        <v>12</v>
      </c>
      <c r="I35" s="63" t="s">
        <v>12</v>
      </c>
      <c r="J35" s="63" t="s">
        <v>12</v>
      </c>
      <c r="K35" s="63" t="s">
        <v>12</v>
      </c>
      <c r="L35" s="63" t="s">
        <v>12</v>
      </c>
      <c r="M35" s="63" t="s">
        <v>12</v>
      </c>
      <c r="N35" s="63" t="s">
        <v>12</v>
      </c>
      <c r="O35" s="19" t="s">
        <v>12</v>
      </c>
      <c r="P35" s="59" t="str">
        <f t="shared" si="2"/>
        <v>-</v>
      </c>
      <c r="Q35" s="18" t="s">
        <v>12</v>
      </c>
      <c r="R35" s="19" t="s">
        <v>12</v>
      </c>
      <c r="S35" s="20" t="s">
        <v>12</v>
      </c>
    </row>
    <row r="36" spans="1:19" ht="13.5" customHeight="1" x14ac:dyDescent="0.15">
      <c r="A36" s="15"/>
      <c r="B36" s="16"/>
      <c r="C36" s="16"/>
      <c r="D36" s="16"/>
      <c r="E36" s="16" t="s">
        <v>16</v>
      </c>
      <c r="F36" s="16"/>
      <c r="G36" s="17">
        <v>1002204042</v>
      </c>
      <c r="H36" s="63" t="s">
        <v>12</v>
      </c>
      <c r="I36" s="63" t="s">
        <v>12</v>
      </c>
      <c r="J36" s="63" t="s">
        <v>12</v>
      </c>
      <c r="K36" s="63" t="s">
        <v>12</v>
      </c>
      <c r="L36" s="63" t="s">
        <v>12</v>
      </c>
      <c r="M36" s="63" t="s">
        <v>12</v>
      </c>
      <c r="N36" s="63" t="s">
        <v>12</v>
      </c>
      <c r="O36" s="19">
        <f t="shared" si="1"/>
        <v>1002204042</v>
      </c>
      <c r="P36" s="59">
        <f t="shared" si="2"/>
        <v>1002204042</v>
      </c>
      <c r="Q36" s="18" t="s">
        <v>12</v>
      </c>
      <c r="R36" s="19" t="s">
        <v>12</v>
      </c>
      <c r="S36" s="20">
        <f t="shared" ref="S36:S37" si="6">SUM(P36:R36)</f>
        <v>1002204042</v>
      </c>
    </row>
    <row r="37" spans="1:19" ht="13.5" customHeight="1" x14ac:dyDescent="0.15">
      <c r="A37" s="15"/>
      <c r="B37" s="16"/>
      <c r="C37" s="16"/>
      <c r="D37" s="16"/>
      <c r="E37" s="16" t="s">
        <v>17</v>
      </c>
      <c r="F37" s="16"/>
      <c r="G37" s="17">
        <v>-510800208</v>
      </c>
      <c r="H37" s="63" t="s">
        <v>12</v>
      </c>
      <c r="I37" s="63" t="s">
        <v>12</v>
      </c>
      <c r="J37" s="63" t="s">
        <v>12</v>
      </c>
      <c r="K37" s="63" t="s">
        <v>12</v>
      </c>
      <c r="L37" s="63" t="s">
        <v>12</v>
      </c>
      <c r="M37" s="63" t="s">
        <v>12</v>
      </c>
      <c r="N37" s="63" t="s">
        <v>12</v>
      </c>
      <c r="O37" s="19">
        <f t="shared" si="1"/>
        <v>-510800208</v>
      </c>
      <c r="P37" s="59">
        <f t="shared" si="2"/>
        <v>-510800208</v>
      </c>
      <c r="Q37" s="18" t="s">
        <v>12</v>
      </c>
      <c r="R37" s="19" t="s">
        <v>12</v>
      </c>
      <c r="S37" s="20">
        <f t="shared" si="6"/>
        <v>-510800208</v>
      </c>
    </row>
    <row r="38" spans="1:19" ht="13.5" customHeight="1" x14ac:dyDescent="0.15">
      <c r="A38" s="15"/>
      <c r="B38" s="16"/>
      <c r="C38" s="16"/>
      <c r="D38" s="16"/>
      <c r="E38" s="16" t="s">
        <v>18</v>
      </c>
      <c r="F38" s="16"/>
      <c r="G38" s="17" t="s">
        <v>12</v>
      </c>
      <c r="H38" s="63" t="s">
        <v>12</v>
      </c>
      <c r="I38" s="63" t="s">
        <v>12</v>
      </c>
      <c r="J38" s="63" t="s">
        <v>12</v>
      </c>
      <c r="K38" s="63" t="s">
        <v>12</v>
      </c>
      <c r="L38" s="63" t="s">
        <v>12</v>
      </c>
      <c r="M38" s="63" t="s">
        <v>12</v>
      </c>
      <c r="N38" s="63" t="s">
        <v>12</v>
      </c>
      <c r="O38" s="19" t="s">
        <v>12</v>
      </c>
      <c r="P38" s="59" t="str">
        <f t="shared" si="2"/>
        <v>-</v>
      </c>
      <c r="Q38" s="18" t="s">
        <v>12</v>
      </c>
      <c r="R38" s="19" t="s">
        <v>12</v>
      </c>
      <c r="S38" s="20" t="s">
        <v>12</v>
      </c>
    </row>
    <row r="39" spans="1:19" ht="13.5" customHeight="1" x14ac:dyDescent="0.15">
      <c r="A39" s="15"/>
      <c r="B39" s="16"/>
      <c r="C39" s="16"/>
      <c r="D39" s="16"/>
      <c r="E39" s="16" t="s">
        <v>19</v>
      </c>
      <c r="F39" s="16"/>
      <c r="G39" s="17">
        <v>24244961296</v>
      </c>
      <c r="H39" s="63" t="s">
        <v>12</v>
      </c>
      <c r="I39" s="63" t="s">
        <v>12</v>
      </c>
      <c r="J39" s="63" t="s">
        <v>12</v>
      </c>
      <c r="K39" s="63" t="s">
        <v>12</v>
      </c>
      <c r="L39" s="63" t="s">
        <v>12</v>
      </c>
      <c r="M39" s="63" t="s">
        <v>12</v>
      </c>
      <c r="N39" s="63" t="s">
        <v>12</v>
      </c>
      <c r="O39" s="19">
        <f t="shared" si="1"/>
        <v>24244961296</v>
      </c>
      <c r="P39" s="59">
        <f t="shared" si="2"/>
        <v>24244961296</v>
      </c>
      <c r="Q39" s="18" t="s">
        <v>12</v>
      </c>
      <c r="R39" s="19" t="s">
        <v>12</v>
      </c>
      <c r="S39" s="20">
        <f t="shared" ref="S39:S40" si="7">SUM(P39:R39)</f>
        <v>24244961296</v>
      </c>
    </row>
    <row r="40" spans="1:19" ht="13.5" customHeight="1" x14ac:dyDescent="0.15">
      <c r="A40" s="15"/>
      <c r="B40" s="16"/>
      <c r="C40" s="16"/>
      <c r="D40" s="16"/>
      <c r="E40" s="23" t="s">
        <v>20</v>
      </c>
      <c r="F40" s="16"/>
      <c r="G40" s="17">
        <v>-14594885046</v>
      </c>
      <c r="H40" s="63" t="s">
        <v>12</v>
      </c>
      <c r="I40" s="63" t="s">
        <v>12</v>
      </c>
      <c r="J40" s="63" t="s">
        <v>12</v>
      </c>
      <c r="K40" s="63" t="s">
        <v>12</v>
      </c>
      <c r="L40" s="63" t="s">
        <v>12</v>
      </c>
      <c r="M40" s="63" t="s">
        <v>12</v>
      </c>
      <c r="N40" s="63" t="s">
        <v>12</v>
      </c>
      <c r="O40" s="19">
        <f t="shared" si="1"/>
        <v>-14594885046</v>
      </c>
      <c r="P40" s="59">
        <f t="shared" si="2"/>
        <v>-14594885046</v>
      </c>
      <c r="Q40" s="18" t="s">
        <v>12</v>
      </c>
      <c r="R40" s="19" t="s">
        <v>12</v>
      </c>
      <c r="S40" s="20">
        <f t="shared" si="7"/>
        <v>-14594885046</v>
      </c>
    </row>
    <row r="41" spans="1:19" ht="13.5" customHeight="1" x14ac:dyDescent="0.15">
      <c r="A41" s="15"/>
      <c r="B41" s="16"/>
      <c r="C41" s="16"/>
      <c r="D41" s="16"/>
      <c r="E41" s="23" t="s">
        <v>21</v>
      </c>
      <c r="F41" s="16"/>
      <c r="G41" s="17" t="s">
        <v>12</v>
      </c>
      <c r="H41" s="63" t="s">
        <v>12</v>
      </c>
      <c r="I41" s="63" t="s">
        <v>12</v>
      </c>
      <c r="J41" s="63" t="s">
        <v>12</v>
      </c>
      <c r="K41" s="63" t="s">
        <v>12</v>
      </c>
      <c r="L41" s="63" t="s">
        <v>12</v>
      </c>
      <c r="M41" s="63" t="s">
        <v>12</v>
      </c>
      <c r="N41" s="63" t="s">
        <v>12</v>
      </c>
      <c r="O41" s="19" t="s">
        <v>12</v>
      </c>
      <c r="P41" s="59" t="str">
        <f t="shared" si="2"/>
        <v>-</v>
      </c>
      <c r="Q41" s="18" t="s">
        <v>12</v>
      </c>
      <c r="R41" s="19" t="s">
        <v>12</v>
      </c>
      <c r="S41" s="20" t="s">
        <v>12</v>
      </c>
    </row>
    <row r="42" spans="1:19" ht="13.5" customHeight="1" x14ac:dyDescent="0.15">
      <c r="A42" s="15"/>
      <c r="B42" s="16"/>
      <c r="C42" s="16"/>
      <c r="D42" s="16"/>
      <c r="E42" s="16" t="s">
        <v>31</v>
      </c>
      <c r="F42" s="16"/>
      <c r="G42" s="17" t="s">
        <v>12</v>
      </c>
      <c r="H42" s="63" t="s">
        <v>12</v>
      </c>
      <c r="I42" s="63" t="s">
        <v>12</v>
      </c>
      <c r="J42" s="63" t="s">
        <v>12</v>
      </c>
      <c r="K42" s="63" t="s">
        <v>12</v>
      </c>
      <c r="L42" s="63" t="s">
        <v>12</v>
      </c>
      <c r="M42" s="63" t="s">
        <v>12</v>
      </c>
      <c r="N42" s="63" t="s">
        <v>12</v>
      </c>
      <c r="O42" s="19" t="s">
        <v>12</v>
      </c>
      <c r="P42" s="59" t="str">
        <f t="shared" si="2"/>
        <v>-</v>
      </c>
      <c r="Q42" s="18" t="s">
        <v>12</v>
      </c>
      <c r="R42" s="19" t="s">
        <v>12</v>
      </c>
      <c r="S42" s="20" t="s">
        <v>12</v>
      </c>
    </row>
    <row r="43" spans="1:19" ht="13.5" customHeight="1" x14ac:dyDescent="0.15">
      <c r="A43" s="15"/>
      <c r="B43" s="16"/>
      <c r="C43" s="16"/>
      <c r="D43" s="16"/>
      <c r="E43" s="23" t="s">
        <v>32</v>
      </c>
      <c r="F43" s="16"/>
      <c r="G43" s="17" t="s">
        <v>12</v>
      </c>
      <c r="H43" s="63" t="s">
        <v>12</v>
      </c>
      <c r="I43" s="63" t="s">
        <v>12</v>
      </c>
      <c r="J43" s="63" t="s">
        <v>12</v>
      </c>
      <c r="K43" s="63" t="s">
        <v>12</v>
      </c>
      <c r="L43" s="63" t="s">
        <v>12</v>
      </c>
      <c r="M43" s="63" t="s">
        <v>12</v>
      </c>
      <c r="N43" s="63" t="s">
        <v>12</v>
      </c>
      <c r="O43" s="19" t="s">
        <v>12</v>
      </c>
      <c r="P43" s="59" t="str">
        <f t="shared" si="2"/>
        <v>-</v>
      </c>
      <c r="Q43" s="18" t="s">
        <v>12</v>
      </c>
      <c r="R43" s="19" t="s">
        <v>12</v>
      </c>
      <c r="S43" s="20" t="s">
        <v>12</v>
      </c>
    </row>
    <row r="44" spans="1:19" ht="13.5" customHeight="1" x14ac:dyDescent="0.15">
      <c r="A44" s="15"/>
      <c r="B44" s="16"/>
      <c r="C44" s="16"/>
      <c r="D44" s="16"/>
      <c r="E44" s="23" t="s">
        <v>33</v>
      </c>
      <c r="F44" s="16"/>
      <c r="G44" s="17" t="s">
        <v>12</v>
      </c>
      <c r="H44" s="63" t="s">
        <v>12</v>
      </c>
      <c r="I44" s="63" t="s">
        <v>12</v>
      </c>
      <c r="J44" s="63" t="s">
        <v>12</v>
      </c>
      <c r="K44" s="63" t="s">
        <v>12</v>
      </c>
      <c r="L44" s="63" t="s">
        <v>12</v>
      </c>
      <c r="M44" s="63" t="s">
        <v>12</v>
      </c>
      <c r="N44" s="63" t="s">
        <v>12</v>
      </c>
      <c r="O44" s="19" t="s">
        <v>12</v>
      </c>
      <c r="P44" s="59" t="str">
        <f t="shared" si="2"/>
        <v>-</v>
      </c>
      <c r="Q44" s="18" t="s">
        <v>12</v>
      </c>
      <c r="R44" s="19" t="s">
        <v>12</v>
      </c>
      <c r="S44" s="20" t="s">
        <v>12</v>
      </c>
    </row>
    <row r="45" spans="1:19" ht="13.5" customHeight="1" x14ac:dyDescent="0.15">
      <c r="A45" s="15"/>
      <c r="B45" s="16"/>
      <c r="C45" s="16"/>
      <c r="D45" s="16"/>
      <c r="E45" s="16" t="s">
        <v>36</v>
      </c>
      <c r="F45" s="16"/>
      <c r="G45" s="17">
        <v>171599616</v>
      </c>
      <c r="H45" s="63" t="s">
        <v>12</v>
      </c>
      <c r="I45" s="63" t="s">
        <v>12</v>
      </c>
      <c r="J45" s="63" t="s">
        <v>12</v>
      </c>
      <c r="K45" s="63" t="s">
        <v>12</v>
      </c>
      <c r="L45" s="63" t="s">
        <v>12</v>
      </c>
      <c r="M45" s="63" t="s">
        <v>12</v>
      </c>
      <c r="N45" s="63" t="s">
        <v>12</v>
      </c>
      <c r="O45" s="19">
        <f t="shared" si="1"/>
        <v>171599616</v>
      </c>
      <c r="P45" s="59">
        <f t="shared" si="2"/>
        <v>171599616</v>
      </c>
      <c r="Q45" s="18" t="s">
        <v>12</v>
      </c>
      <c r="R45" s="19" t="s">
        <v>12</v>
      </c>
      <c r="S45" s="20">
        <f t="shared" ref="S45:S47" si="8">SUM(P45:R45)</f>
        <v>171599616</v>
      </c>
    </row>
    <row r="46" spans="1:19" ht="13.5" customHeight="1" x14ac:dyDescent="0.15">
      <c r="A46" s="15"/>
      <c r="B46" s="16"/>
      <c r="C46" s="16"/>
      <c r="D46" s="16" t="s">
        <v>37</v>
      </c>
      <c r="E46" s="16"/>
      <c r="F46" s="16"/>
      <c r="G46" s="17">
        <v>4757438807</v>
      </c>
      <c r="H46" s="63">
        <v>205555968</v>
      </c>
      <c r="I46" s="63">
        <v>8179</v>
      </c>
      <c r="J46" s="63" t="s">
        <v>12</v>
      </c>
      <c r="K46" s="63" t="s">
        <v>12</v>
      </c>
      <c r="L46" s="63" t="s">
        <v>12</v>
      </c>
      <c r="M46" s="63" t="s">
        <v>12</v>
      </c>
      <c r="N46" s="73">
        <v>1</v>
      </c>
      <c r="O46" s="19">
        <f t="shared" si="1"/>
        <v>4963002955</v>
      </c>
      <c r="P46" s="59">
        <f t="shared" si="2"/>
        <v>4963002955</v>
      </c>
      <c r="Q46" s="18" t="s">
        <v>12</v>
      </c>
      <c r="R46" s="19" t="s">
        <v>12</v>
      </c>
      <c r="S46" s="20">
        <f t="shared" si="8"/>
        <v>4963002955</v>
      </c>
    </row>
    <row r="47" spans="1:19" ht="13.5" customHeight="1" x14ac:dyDescent="0.15">
      <c r="A47" s="15"/>
      <c r="B47" s="16"/>
      <c r="C47" s="16"/>
      <c r="D47" s="16" t="s">
        <v>38</v>
      </c>
      <c r="E47" s="16"/>
      <c r="F47" s="16"/>
      <c r="G47" s="17">
        <v>-3616845411</v>
      </c>
      <c r="H47" s="63">
        <v>-173658595</v>
      </c>
      <c r="I47" s="63">
        <v>-4090</v>
      </c>
      <c r="J47" s="63" t="s">
        <v>12</v>
      </c>
      <c r="K47" s="63" t="s">
        <v>12</v>
      </c>
      <c r="L47" s="63" t="s">
        <v>12</v>
      </c>
      <c r="M47" s="63" t="s">
        <v>12</v>
      </c>
      <c r="N47" s="63" t="s">
        <v>12</v>
      </c>
      <c r="O47" s="19">
        <f t="shared" si="1"/>
        <v>-3790508096</v>
      </c>
      <c r="P47" s="59">
        <f t="shared" si="2"/>
        <v>-3790508096</v>
      </c>
      <c r="Q47" s="18" t="s">
        <v>12</v>
      </c>
      <c r="R47" s="19" t="s">
        <v>12</v>
      </c>
      <c r="S47" s="20">
        <f t="shared" si="8"/>
        <v>-3790508096</v>
      </c>
    </row>
    <row r="48" spans="1:19" ht="13.5" customHeight="1" x14ac:dyDescent="0.15">
      <c r="A48" s="15"/>
      <c r="B48" s="16"/>
      <c r="C48" s="16"/>
      <c r="D48" s="16" t="s">
        <v>39</v>
      </c>
      <c r="E48" s="16"/>
      <c r="F48" s="16"/>
      <c r="G48" s="17" t="s">
        <v>12</v>
      </c>
      <c r="H48" s="63" t="s">
        <v>12</v>
      </c>
      <c r="I48" s="63" t="s">
        <v>12</v>
      </c>
      <c r="J48" s="63" t="s">
        <v>12</v>
      </c>
      <c r="K48" s="63" t="s">
        <v>12</v>
      </c>
      <c r="L48" s="63" t="s">
        <v>12</v>
      </c>
      <c r="M48" s="63" t="s">
        <v>12</v>
      </c>
      <c r="N48" s="63" t="s">
        <v>12</v>
      </c>
      <c r="O48" s="19" t="s">
        <v>12</v>
      </c>
      <c r="P48" s="59" t="str">
        <f t="shared" si="2"/>
        <v>-</v>
      </c>
      <c r="Q48" s="18" t="s">
        <v>12</v>
      </c>
      <c r="R48" s="19" t="s">
        <v>12</v>
      </c>
      <c r="S48" s="20" t="s">
        <v>12</v>
      </c>
    </row>
    <row r="49" spans="1:19" ht="13.5" customHeight="1" x14ac:dyDescent="0.15">
      <c r="A49" s="15"/>
      <c r="B49" s="16"/>
      <c r="C49" s="16" t="s">
        <v>40</v>
      </c>
      <c r="D49" s="16"/>
      <c r="E49" s="16"/>
      <c r="F49" s="16"/>
      <c r="G49" s="17">
        <v>5884855</v>
      </c>
      <c r="H49" s="63" t="s">
        <v>12</v>
      </c>
      <c r="I49" s="63" t="s">
        <v>12</v>
      </c>
      <c r="J49" s="63" t="s">
        <v>12</v>
      </c>
      <c r="K49" s="63" t="s">
        <v>12</v>
      </c>
      <c r="L49" s="63" t="s">
        <v>12</v>
      </c>
      <c r="M49" s="63" t="s">
        <v>12</v>
      </c>
      <c r="N49" s="63" t="s">
        <v>12</v>
      </c>
      <c r="O49" s="19">
        <f>SUM(G49:N49)</f>
        <v>5884855</v>
      </c>
      <c r="P49" s="59">
        <f t="shared" si="2"/>
        <v>5884855</v>
      </c>
      <c r="Q49" s="18" t="s">
        <v>12</v>
      </c>
      <c r="R49" s="19" t="s">
        <v>12</v>
      </c>
      <c r="S49" s="20">
        <f t="shared" ref="S49" si="9">SUM(P49:R49)</f>
        <v>5884855</v>
      </c>
    </row>
    <row r="50" spans="1:19" ht="13.5" customHeight="1" x14ac:dyDescent="0.15">
      <c r="A50" s="15"/>
      <c r="B50" s="16"/>
      <c r="C50" s="16"/>
      <c r="D50" s="16" t="s">
        <v>41</v>
      </c>
      <c r="E50" s="16"/>
      <c r="F50" s="16"/>
      <c r="G50" s="17" t="s">
        <v>12</v>
      </c>
      <c r="H50" s="63" t="s">
        <v>12</v>
      </c>
      <c r="I50" s="63" t="s">
        <v>12</v>
      </c>
      <c r="J50" s="63" t="s">
        <v>12</v>
      </c>
      <c r="K50" s="63" t="s">
        <v>12</v>
      </c>
      <c r="L50" s="63" t="s">
        <v>12</v>
      </c>
      <c r="M50" s="63" t="s">
        <v>12</v>
      </c>
      <c r="N50" s="63" t="s">
        <v>12</v>
      </c>
      <c r="O50" s="19" t="s">
        <v>12</v>
      </c>
      <c r="P50" s="59" t="str">
        <f t="shared" si="2"/>
        <v>-</v>
      </c>
      <c r="Q50" s="18" t="s">
        <v>12</v>
      </c>
      <c r="R50" s="19" t="s">
        <v>12</v>
      </c>
      <c r="S50" s="20" t="s">
        <v>12</v>
      </c>
    </row>
    <row r="51" spans="1:19" ht="13.5" customHeight="1" x14ac:dyDescent="0.15">
      <c r="A51" s="15"/>
      <c r="B51" s="16"/>
      <c r="C51" s="16"/>
      <c r="D51" s="16" t="s">
        <v>31</v>
      </c>
      <c r="E51" s="16"/>
      <c r="F51" s="16"/>
      <c r="G51" s="17">
        <v>5884855</v>
      </c>
      <c r="H51" s="63" t="s">
        <v>12</v>
      </c>
      <c r="I51" s="63" t="s">
        <v>12</v>
      </c>
      <c r="J51" s="63" t="s">
        <v>12</v>
      </c>
      <c r="K51" s="63" t="s">
        <v>12</v>
      </c>
      <c r="L51" s="63" t="s">
        <v>12</v>
      </c>
      <c r="M51" s="63" t="s">
        <v>12</v>
      </c>
      <c r="N51" s="63" t="s">
        <v>12</v>
      </c>
      <c r="O51" s="19">
        <f t="shared" si="1"/>
        <v>5884855</v>
      </c>
      <c r="P51" s="59">
        <f t="shared" si="2"/>
        <v>5884855</v>
      </c>
      <c r="Q51" s="18" t="s">
        <v>12</v>
      </c>
      <c r="R51" s="19" t="s">
        <v>12</v>
      </c>
      <c r="S51" s="20">
        <f t="shared" ref="S51:S53" si="10">SUM(P51:R51)</f>
        <v>5884855</v>
      </c>
    </row>
    <row r="52" spans="1:19" ht="13.5" customHeight="1" x14ac:dyDescent="0.15">
      <c r="A52" s="15"/>
      <c r="B52" s="16"/>
      <c r="C52" s="16" t="s">
        <v>42</v>
      </c>
      <c r="D52" s="16"/>
      <c r="E52" s="16"/>
      <c r="F52" s="16"/>
      <c r="G52" s="17">
        <v>1082967006</v>
      </c>
      <c r="H52" s="63">
        <v>225803084</v>
      </c>
      <c r="I52" s="63">
        <v>22513869</v>
      </c>
      <c r="J52" s="63">
        <v>63121388</v>
      </c>
      <c r="K52" s="73">
        <v>4005299</v>
      </c>
      <c r="L52" s="73">
        <v>11149241</v>
      </c>
      <c r="M52" s="73">
        <v>1564137</v>
      </c>
      <c r="N52" s="73" t="s">
        <v>12</v>
      </c>
      <c r="O52" s="19">
        <f t="shared" si="1"/>
        <v>1411124024</v>
      </c>
      <c r="P52" s="59">
        <f t="shared" si="2"/>
        <v>1411124024</v>
      </c>
      <c r="Q52" s="18" t="s">
        <v>12</v>
      </c>
      <c r="R52" s="19">
        <v>-121418000</v>
      </c>
      <c r="S52" s="20">
        <f t="shared" si="10"/>
        <v>1289706024</v>
      </c>
    </row>
    <row r="53" spans="1:19" ht="13.5" customHeight="1" x14ac:dyDescent="0.15">
      <c r="A53" s="15"/>
      <c r="B53" s="16"/>
      <c r="C53" s="16"/>
      <c r="D53" s="16" t="s">
        <v>43</v>
      </c>
      <c r="E53" s="16"/>
      <c r="F53" s="16"/>
      <c r="G53" s="17">
        <v>196451535</v>
      </c>
      <c r="H53" s="63" t="s">
        <v>12</v>
      </c>
      <c r="I53" s="63" t="s">
        <v>12</v>
      </c>
      <c r="J53" s="63" t="s">
        <v>12</v>
      </c>
      <c r="K53" s="63" t="s">
        <v>12</v>
      </c>
      <c r="L53" s="63" t="s">
        <v>12</v>
      </c>
      <c r="M53" s="63" t="s">
        <v>12</v>
      </c>
      <c r="N53" s="73" t="s">
        <v>12</v>
      </c>
      <c r="O53" s="19">
        <f t="shared" si="1"/>
        <v>196451535</v>
      </c>
      <c r="P53" s="59">
        <f t="shared" si="2"/>
        <v>196451535</v>
      </c>
      <c r="Q53" s="18" t="s">
        <v>12</v>
      </c>
      <c r="R53" s="19" t="s">
        <v>12</v>
      </c>
      <c r="S53" s="20">
        <f t="shared" si="10"/>
        <v>196451535</v>
      </c>
    </row>
    <row r="54" spans="1:19" ht="13.5" customHeight="1" x14ac:dyDescent="0.15">
      <c r="A54" s="15"/>
      <c r="B54" s="16"/>
      <c r="C54" s="16"/>
      <c r="D54" s="16"/>
      <c r="E54" s="16" t="s">
        <v>44</v>
      </c>
      <c r="F54" s="16"/>
      <c r="G54" s="17" t="s">
        <v>12</v>
      </c>
      <c r="H54" s="63" t="s">
        <v>12</v>
      </c>
      <c r="I54" s="63" t="s">
        <v>12</v>
      </c>
      <c r="J54" s="63" t="s">
        <v>12</v>
      </c>
      <c r="K54" s="63" t="s">
        <v>12</v>
      </c>
      <c r="L54" s="63" t="s">
        <v>12</v>
      </c>
      <c r="M54" s="63" t="s">
        <v>12</v>
      </c>
      <c r="N54" s="73" t="s">
        <v>12</v>
      </c>
      <c r="O54" s="19" t="s">
        <v>12</v>
      </c>
      <c r="P54" s="59" t="str">
        <f t="shared" si="2"/>
        <v>-</v>
      </c>
      <c r="Q54" s="18" t="s">
        <v>12</v>
      </c>
      <c r="R54" s="19" t="s">
        <v>12</v>
      </c>
      <c r="S54" s="20" t="s">
        <v>12</v>
      </c>
    </row>
    <row r="55" spans="1:19" ht="13.5" customHeight="1" x14ac:dyDescent="0.15">
      <c r="A55" s="15"/>
      <c r="B55" s="16"/>
      <c r="C55" s="16"/>
      <c r="D55" s="16"/>
      <c r="E55" s="16" t="s">
        <v>45</v>
      </c>
      <c r="F55" s="16"/>
      <c r="G55" s="17">
        <v>196451535</v>
      </c>
      <c r="H55" s="63" t="s">
        <v>12</v>
      </c>
      <c r="I55" s="63" t="s">
        <v>12</v>
      </c>
      <c r="J55" s="63" t="s">
        <v>12</v>
      </c>
      <c r="K55" s="63" t="s">
        <v>12</v>
      </c>
      <c r="L55" s="63" t="s">
        <v>12</v>
      </c>
      <c r="M55" s="63" t="s">
        <v>12</v>
      </c>
      <c r="N55" s="73" t="s">
        <v>12</v>
      </c>
      <c r="O55" s="19">
        <f t="shared" si="1"/>
        <v>196451535</v>
      </c>
      <c r="P55" s="59">
        <f t="shared" si="2"/>
        <v>196451535</v>
      </c>
      <c r="Q55" s="18" t="s">
        <v>12</v>
      </c>
      <c r="R55" s="19" t="s">
        <v>12</v>
      </c>
      <c r="S55" s="20">
        <f t="shared" ref="S55" si="11">SUM(P55:R55)</f>
        <v>196451535</v>
      </c>
    </row>
    <row r="56" spans="1:19" ht="13.5" customHeight="1" x14ac:dyDescent="0.15">
      <c r="A56" s="15"/>
      <c r="B56" s="16"/>
      <c r="C56" s="16"/>
      <c r="D56" s="16"/>
      <c r="E56" s="16" t="s">
        <v>31</v>
      </c>
      <c r="F56" s="16"/>
      <c r="G56" s="17" t="s">
        <v>12</v>
      </c>
      <c r="H56" s="63" t="s">
        <v>12</v>
      </c>
      <c r="I56" s="63" t="s">
        <v>12</v>
      </c>
      <c r="J56" s="63" t="s">
        <v>12</v>
      </c>
      <c r="K56" s="63" t="s">
        <v>12</v>
      </c>
      <c r="L56" s="63" t="s">
        <v>12</v>
      </c>
      <c r="M56" s="63" t="s">
        <v>12</v>
      </c>
      <c r="N56" s="73" t="s">
        <v>12</v>
      </c>
      <c r="O56" s="19" t="s">
        <v>12</v>
      </c>
      <c r="P56" s="59" t="str">
        <f t="shared" si="2"/>
        <v>-</v>
      </c>
      <c r="Q56" s="18" t="s">
        <v>12</v>
      </c>
      <c r="R56" s="19" t="s">
        <v>12</v>
      </c>
      <c r="S56" s="20" t="s">
        <v>12</v>
      </c>
    </row>
    <row r="57" spans="1:19" ht="13.5" customHeight="1" x14ac:dyDescent="0.15">
      <c r="A57" s="15"/>
      <c r="B57" s="16"/>
      <c r="C57" s="16"/>
      <c r="D57" s="16" t="s">
        <v>46</v>
      </c>
      <c r="E57" s="16"/>
      <c r="F57" s="16"/>
      <c r="G57" s="17" t="s">
        <v>12</v>
      </c>
      <c r="H57" s="63" t="s">
        <v>12</v>
      </c>
      <c r="I57" s="63" t="s">
        <v>12</v>
      </c>
      <c r="J57" s="63" t="s">
        <v>12</v>
      </c>
      <c r="K57" s="63" t="s">
        <v>12</v>
      </c>
      <c r="L57" s="63" t="s">
        <v>12</v>
      </c>
      <c r="M57" s="63" t="s">
        <v>12</v>
      </c>
      <c r="N57" s="73" t="s">
        <v>12</v>
      </c>
      <c r="O57" s="19" t="s">
        <v>12</v>
      </c>
      <c r="P57" s="59" t="str">
        <f t="shared" si="2"/>
        <v>-</v>
      </c>
      <c r="Q57" s="18" t="s">
        <v>12</v>
      </c>
      <c r="R57" s="19" t="s">
        <v>12</v>
      </c>
      <c r="S57" s="20" t="s">
        <v>12</v>
      </c>
    </row>
    <row r="58" spans="1:19" ht="13.5" customHeight="1" x14ac:dyDescent="0.15">
      <c r="A58" s="15"/>
      <c r="B58" s="16"/>
      <c r="C58" s="16"/>
      <c r="D58" s="16" t="s">
        <v>47</v>
      </c>
      <c r="E58" s="16"/>
      <c r="F58" s="16"/>
      <c r="G58" s="17">
        <v>89048529</v>
      </c>
      <c r="H58" s="63" t="s">
        <v>12</v>
      </c>
      <c r="I58" s="63" t="s">
        <v>12</v>
      </c>
      <c r="J58" s="63" t="s">
        <v>12</v>
      </c>
      <c r="K58" s="63" t="s">
        <v>12</v>
      </c>
      <c r="L58" s="63" t="s">
        <v>12</v>
      </c>
      <c r="M58" s="63" t="s">
        <v>12</v>
      </c>
      <c r="N58" s="73" t="s">
        <v>12</v>
      </c>
      <c r="O58" s="19">
        <f t="shared" si="1"/>
        <v>89048529</v>
      </c>
      <c r="P58" s="59">
        <f t="shared" si="2"/>
        <v>89048529</v>
      </c>
      <c r="Q58" s="18" t="s">
        <v>12</v>
      </c>
      <c r="R58" s="19" t="s">
        <v>12</v>
      </c>
      <c r="S58" s="20">
        <f t="shared" ref="S58:S61" si="12">SUM(P58:R58)</f>
        <v>89048529</v>
      </c>
    </row>
    <row r="59" spans="1:19" ht="13.5" customHeight="1" x14ac:dyDescent="0.15">
      <c r="A59" s="15"/>
      <c r="B59" s="16"/>
      <c r="C59" s="16"/>
      <c r="D59" s="16" t="s">
        <v>48</v>
      </c>
      <c r="E59" s="16"/>
      <c r="F59" s="16"/>
      <c r="G59" s="17">
        <v>128835960</v>
      </c>
      <c r="H59" s="63">
        <v>947629</v>
      </c>
      <c r="I59" s="63" t="s">
        <v>12</v>
      </c>
      <c r="J59" s="63" t="s">
        <v>12</v>
      </c>
      <c r="K59" s="63" t="s">
        <v>12</v>
      </c>
      <c r="L59" s="63" t="s">
        <v>12</v>
      </c>
      <c r="M59" s="63" t="s">
        <v>12</v>
      </c>
      <c r="N59" s="73" t="s">
        <v>12</v>
      </c>
      <c r="O59" s="19">
        <f t="shared" si="1"/>
        <v>129783589</v>
      </c>
      <c r="P59" s="59">
        <f t="shared" si="2"/>
        <v>129783589</v>
      </c>
      <c r="Q59" s="18" t="s">
        <v>12</v>
      </c>
      <c r="R59" s="19" t="s">
        <v>12</v>
      </c>
      <c r="S59" s="20">
        <f t="shared" si="12"/>
        <v>129783589</v>
      </c>
    </row>
    <row r="60" spans="1:19" ht="13.5" customHeight="1" x14ac:dyDescent="0.15">
      <c r="A60" s="15"/>
      <c r="B60" s="16"/>
      <c r="C60" s="16"/>
      <c r="D60" s="16" t="s">
        <v>49</v>
      </c>
      <c r="E60" s="16"/>
      <c r="F60" s="16"/>
      <c r="G60" s="17">
        <v>676881284</v>
      </c>
      <c r="H60" s="63">
        <v>224855455</v>
      </c>
      <c r="I60" s="63">
        <v>22513869</v>
      </c>
      <c r="J60" s="63">
        <v>63121388</v>
      </c>
      <c r="K60" s="73">
        <v>4005299</v>
      </c>
      <c r="L60" s="73">
        <v>11149241</v>
      </c>
      <c r="M60" s="73">
        <v>1564137</v>
      </c>
      <c r="N60" s="73" t="s">
        <v>12</v>
      </c>
      <c r="O60" s="19">
        <f t="shared" si="1"/>
        <v>1004090673</v>
      </c>
      <c r="P60" s="59">
        <f t="shared" si="2"/>
        <v>1004090673</v>
      </c>
      <c r="Q60" s="18" t="s">
        <v>12</v>
      </c>
      <c r="R60" s="19">
        <v>-121418000</v>
      </c>
      <c r="S60" s="20">
        <f t="shared" si="12"/>
        <v>882672673</v>
      </c>
    </row>
    <row r="61" spans="1:19" ht="13.5" customHeight="1" x14ac:dyDescent="0.15">
      <c r="A61" s="15"/>
      <c r="B61" s="16"/>
      <c r="C61" s="16"/>
      <c r="D61" s="16" t="s">
        <v>50</v>
      </c>
      <c r="E61" s="16" t="s">
        <v>51</v>
      </c>
      <c r="F61" s="16"/>
      <c r="G61" s="17">
        <v>50000000</v>
      </c>
      <c r="H61" s="63" t="s">
        <v>12</v>
      </c>
      <c r="I61" s="63" t="s">
        <v>12</v>
      </c>
      <c r="J61" s="63" t="s">
        <v>12</v>
      </c>
      <c r="K61" s="63" t="s">
        <v>12</v>
      </c>
      <c r="L61" s="63" t="s">
        <v>12</v>
      </c>
      <c r="M61" s="63" t="s">
        <v>12</v>
      </c>
      <c r="N61" s="73" t="s">
        <v>12</v>
      </c>
      <c r="O61" s="19">
        <f t="shared" si="1"/>
        <v>50000000</v>
      </c>
      <c r="P61" s="59">
        <f t="shared" si="2"/>
        <v>50000000</v>
      </c>
      <c r="Q61" s="18" t="s">
        <v>12</v>
      </c>
      <c r="R61" s="19" t="s">
        <v>12</v>
      </c>
      <c r="S61" s="20">
        <f t="shared" si="12"/>
        <v>50000000</v>
      </c>
    </row>
    <row r="62" spans="1:19" ht="13.5" customHeight="1" x14ac:dyDescent="0.15">
      <c r="A62" s="15"/>
      <c r="B62" s="16"/>
      <c r="C62" s="16"/>
      <c r="D62" s="16"/>
      <c r="E62" s="16" t="s">
        <v>31</v>
      </c>
      <c r="F62" s="16"/>
      <c r="G62" s="17">
        <v>626881284</v>
      </c>
      <c r="H62" s="63">
        <v>224855455</v>
      </c>
      <c r="I62" s="63">
        <v>22513869</v>
      </c>
      <c r="J62" s="63">
        <v>63121388</v>
      </c>
      <c r="K62" s="73">
        <v>4005299</v>
      </c>
      <c r="L62" s="73">
        <v>11149241</v>
      </c>
      <c r="M62" s="73">
        <v>1564137</v>
      </c>
      <c r="N62" s="73" t="s">
        <v>12</v>
      </c>
      <c r="O62" s="19">
        <f t="shared" si="1"/>
        <v>954090673</v>
      </c>
      <c r="P62" s="59">
        <f t="shared" si="2"/>
        <v>954090673</v>
      </c>
      <c r="Q62" s="18" t="s">
        <v>12</v>
      </c>
      <c r="R62" s="19">
        <v>-121418000</v>
      </c>
      <c r="S62" s="20">
        <f>SUM(P62:R62)</f>
        <v>832672673</v>
      </c>
    </row>
    <row r="63" spans="1:19" ht="13.5" customHeight="1" x14ac:dyDescent="0.15">
      <c r="A63" s="15"/>
      <c r="B63" s="16"/>
      <c r="C63" s="16"/>
      <c r="D63" s="16" t="s">
        <v>31</v>
      </c>
      <c r="E63" s="16"/>
      <c r="F63" s="16"/>
      <c r="G63" s="17" t="s">
        <v>12</v>
      </c>
      <c r="H63" s="63" t="s">
        <v>12</v>
      </c>
      <c r="I63" s="63" t="s">
        <v>12</v>
      </c>
      <c r="J63" s="63" t="s">
        <v>12</v>
      </c>
      <c r="K63" s="63" t="s">
        <v>12</v>
      </c>
      <c r="L63" s="63" t="s">
        <v>12</v>
      </c>
      <c r="M63" s="63" t="s">
        <v>12</v>
      </c>
      <c r="N63" s="73" t="s">
        <v>12</v>
      </c>
      <c r="O63" s="19" t="s">
        <v>12</v>
      </c>
      <c r="P63" s="59" t="str">
        <f t="shared" si="2"/>
        <v>-</v>
      </c>
      <c r="Q63" s="18" t="s">
        <v>12</v>
      </c>
      <c r="R63" s="19" t="s">
        <v>12</v>
      </c>
      <c r="S63" s="20" t="s">
        <v>12</v>
      </c>
    </row>
    <row r="64" spans="1:19" ht="13.5" customHeight="1" x14ac:dyDescent="0.15">
      <c r="A64" s="15"/>
      <c r="B64" s="16"/>
      <c r="C64" s="16"/>
      <c r="D64" s="16" t="s">
        <v>52</v>
      </c>
      <c r="E64" s="16"/>
      <c r="F64" s="16"/>
      <c r="G64" s="17">
        <v>-8250302</v>
      </c>
      <c r="H64" s="63" t="s">
        <v>12</v>
      </c>
      <c r="I64" s="63" t="s">
        <v>12</v>
      </c>
      <c r="J64" s="63" t="s">
        <v>12</v>
      </c>
      <c r="K64" s="63" t="s">
        <v>12</v>
      </c>
      <c r="L64" s="63" t="s">
        <v>12</v>
      </c>
      <c r="M64" s="63" t="s">
        <v>12</v>
      </c>
      <c r="N64" s="73" t="s">
        <v>12</v>
      </c>
      <c r="O64" s="19">
        <f t="shared" si="1"/>
        <v>-8250302</v>
      </c>
      <c r="P64" s="59">
        <f t="shared" si="2"/>
        <v>-8250302</v>
      </c>
      <c r="Q64" s="18" t="s">
        <v>12</v>
      </c>
      <c r="R64" s="19" t="s">
        <v>12</v>
      </c>
      <c r="S64" s="20">
        <f t="shared" ref="S64:S67" si="13">SUM(P64:R64)</f>
        <v>-8250302</v>
      </c>
    </row>
    <row r="65" spans="1:21" ht="13.5" customHeight="1" x14ac:dyDescent="0.15">
      <c r="A65" s="15"/>
      <c r="B65" s="16" t="s">
        <v>53</v>
      </c>
      <c r="C65" s="16"/>
      <c r="D65" s="16"/>
      <c r="E65" s="16"/>
      <c r="F65" s="21"/>
      <c r="G65" s="17">
        <v>1972798490</v>
      </c>
      <c r="H65" s="63">
        <v>32780555</v>
      </c>
      <c r="I65" s="63">
        <v>29060965</v>
      </c>
      <c r="J65" s="63">
        <v>5758356</v>
      </c>
      <c r="K65" s="73">
        <v>81188</v>
      </c>
      <c r="L65" s="73">
        <v>150167</v>
      </c>
      <c r="M65" s="73">
        <v>373519</v>
      </c>
      <c r="N65" s="73">
        <v>13107260</v>
      </c>
      <c r="O65" s="19">
        <f t="shared" si="1"/>
        <v>2054110500</v>
      </c>
      <c r="P65" s="59">
        <f t="shared" si="2"/>
        <v>2054110500</v>
      </c>
      <c r="Q65" s="18" t="s">
        <v>12</v>
      </c>
      <c r="R65" s="19" t="s">
        <v>12</v>
      </c>
      <c r="S65" s="20">
        <f t="shared" si="13"/>
        <v>2054110500</v>
      </c>
    </row>
    <row r="66" spans="1:21" ht="13.5" customHeight="1" x14ac:dyDescent="0.15">
      <c r="A66" s="15"/>
      <c r="B66" s="16"/>
      <c r="C66" s="16" t="s">
        <v>54</v>
      </c>
      <c r="D66" s="16"/>
      <c r="E66" s="16"/>
      <c r="F66" s="16"/>
      <c r="G66" s="17">
        <v>782421056</v>
      </c>
      <c r="H66" s="63">
        <v>26705082</v>
      </c>
      <c r="I66" s="63">
        <v>28883629</v>
      </c>
      <c r="J66" s="63">
        <v>5758356</v>
      </c>
      <c r="K66" s="73">
        <v>81188</v>
      </c>
      <c r="L66" s="73">
        <v>150167</v>
      </c>
      <c r="M66" s="73">
        <v>373519</v>
      </c>
      <c r="N66" s="73">
        <v>12748441</v>
      </c>
      <c r="O66" s="19">
        <f t="shared" si="1"/>
        <v>857121438</v>
      </c>
      <c r="P66" s="59">
        <f t="shared" si="2"/>
        <v>857121438</v>
      </c>
      <c r="Q66" s="18" t="s">
        <v>173</v>
      </c>
      <c r="R66" s="19" t="s">
        <v>174</v>
      </c>
      <c r="S66" s="20">
        <f t="shared" si="13"/>
        <v>857121438</v>
      </c>
    </row>
    <row r="67" spans="1:21" ht="13.5" customHeight="1" x14ac:dyDescent="0.15">
      <c r="A67" s="15"/>
      <c r="B67" s="16"/>
      <c r="C67" s="16" t="s">
        <v>55</v>
      </c>
      <c r="D67" s="16"/>
      <c r="E67" s="16"/>
      <c r="F67" s="16"/>
      <c r="G67" s="17">
        <v>174976371</v>
      </c>
      <c r="H67" s="63" t="s">
        <v>12</v>
      </c>
      <c r="I67" s="63">
        <v>14217</v>
      </c>
      <c r="J67" s="63" t="s">
        <v>12</v>
      </c>
      <c r="K67" s="73" t="s">
        <v>12</v>
      </c>
      <c r="L67" s="73" t="s">
        <v>12</v>
      </c>
      <c r="M67" s="73" t="s">
        <v>12</v>
      </c>
      <c r="N67" s="73">
        <v>142500</v>
      </c>
      <c r="O67" s="19">
        <f t="shared" si="1"/>
        <v>175133088</v>
      </c>
      <c r="P67" s="59">
        <f t="shared" si="2"/>
        <v>175133088</v>
      </c>
      <c r="Q67" s="18" t="s">
        <v>12</v>
      </c>
      <c r="R67" s="19" t="s">
        <v>12</v>
      </c>
      <c r="S67" s="20">
        <f t="shared" si="13"/>
        <v>175133088</v>
      </c>
    </row>
    <row r="68" spans="1:21" ht="13.5" customHeight="1" x14ac:dyDescent="0.15">
      <c r="A68" s="15"/>
      <c r="B68" s="16"/>
      <c r="C68" s="16" t="s">
        <v>56</v>
      </c>
      <c r="D68" s="16"/>
      <c r="E68" s="16"/>
      <c r="F68" s="16"/>
      <c r="G68" s="17">
        <v>0</v>
      </c>
      <c r="H68" s="63" t="s">
        <v>12</v>
      </c>
      <c r="I68" s="63" t="s">
        <v>12</v>
      </c>
      <c r="J68" s="63" t="s">
        <v>12</v>
      </c>
      <c r="K68" s="73" t="s">
        <v>12</v>
      </c>
      <c r="L68" s="73" t="s">
        <v>12</v>
      </c>
      <c r="M68" s="73" t="s">
        <v>12</v>
      </c>
      <c r="N68" s="73" t="s">
        <v>12</v>
      </c>
      <c r="O68" s="19">
        <v>0</v>
      </c>
      <c r="P68" s="59">
        <f t="shared" si="2"/>
        <v>0</v>
      </c>
      <c r="Q68" s="18" t="s">
        <v>12</v>
      </c>
      <c r="R68" s="19" t="s">
        <v>12</v>
      </c>
      <c r="S68" s="20">
        <v>0</v>
      </c>
    </row>
    <row r="69" spans="1:21" ht="13.5" customHeight="1" x14ac:dyDescent="0.15">
      <c r="A69" s="15"/>
      <c r="B69" s="16"/>
      <c r="C69" s="16" t="s">
        <v>49</v>
      </c>
      <c r="D69" s="16"/>
      <c r="E69" s="16"/>
      <c r="F69" s="16"/>
      <c r="G69" s="17">
        <v>1012333199</v>
      </c>
      <c r="H69" s="63">
        <v>6075473</v>
      </c>
      <c r="I69" s="63">
        <v>163553</v>
      </c>
      <c r="J69" s="63" t="s">
        <v>12</v>
      </c>
      <c r="K69" s="73" t="s">
        <v>12</v>
      </c>
      <c r="L69" s="73" t="s">
        <v>12</v>
      </c>
      <c r="M69" s="73" t="s">
        <v>12</v>
      </c>
      <c r="N69" s="73" t="s">
        <v>12</v>
      </c>
      <c r="O69" s="19">
        <f t="shared" si="1"/>
        <v>1018572225</v>
      </c>
      <c r="P69" s="59">
        <f t="shared" si="2"/>
        <v>1018572225</v>
      </c>
      <c r="Q69" s="18" t="s">
        <v>12</v>
      </c>
      <c r="R69" s="19" t="s">
        <v>12</v>
      </c>
      <c r="S69" s="20">
        <f t="shared" ref="S69:S74" si="14">SUM(P69:R69)</f>
        <v>1018572225</v>
      </c>
    </row>
    <row r="70" spans="1:21" ht="13.5" customHeight="1" x14ac:dyDescent="0.15">
      <c r="A70" s="15"/>
      <c r="B70" s="16"/>
      <c r="C70" s="16"/>
      <c r="D70" s="16" t="s">
        <v>57</v>
      </c>
      <c r="E70" s="16"/>
      <c r="F70" s="16"/>
      <c r="G70" s="17">
        <v>910000000</v>
      </c>
      <c r="H70" s="63">
        <v>6075473</v>
      </c>
      <c r="I70" s="63">
        <v>163553</v>
      </c>
      <c r="J70" s="63" t="s">
        <v>12</v>
      </c>
      <c r="K70" s="73" t="s">
        <v>12</v>
      </c>
      <c r="L70" s="73" t="s">
        <v>12</v>
      </c>
      <c r="M70" s="73" t="s">
        <v>12</v>
      </c>
      <c r="N70" s="73" t="s">
        <v>12</v>
      </c>
      <c r="O70" s="19">
        <f t="shared" si="1"/>
        <v>916239026</v>
      </c>
      <c r="P70" s="59">
        <f t="shared" si="2"/>
        <v>916239026</v>
      </c>
      <c r="Q70" s="18" t="s">
        <v>12</v>
      </c>
      <c r="R70" s="19" t="s">
        <v>12</v>
      </c>
      <c r="S70" s="20">
        <f t="shared" si="14"/>
        <v>916239026</v>
      </c>
    </row>
    <row r="71" spans="1:21" ht="13.5" customHeight="1" x14ac:dyDescent="0.15">
      <c r="A71" s="15"/>
      <c r="B71" s="16"/>
      <c r="C71" s="16"/>
      <c r="D71" s="16" t="s">
        <v>51</v>
      </c>
      <c r="E71" s="16"/>
      <c r="F71" s="16"/>
      <c r="G71" s="17">
        <v>102333199</v>
      </c>
      <c r="H71" s="63" t="s">
        <v>12</v>
      </c>
      <c r="I71" s="63" t="s">
        <v>12</v>
      </c>
      <c r="J71" s="63" t="s">
        <v>12</v>
      </c>
      <c r="K71" s="73" t="s">
        <v>12</v>
      </c>
      <c r="L71" s="73" t="s">
        <v>12</v>
      </c>
      <c r="M71" s="73" t="s">
        <v>12</v>
      </c>
      <c r="N71" s="73" t="s">
        <v>12</v>
      </c>
      <c r="O71" s="19">
        <f t="shared" si="1"/>
        <v>102333199</v>
      </c>
      <c r="P71" s="59">
        <f t="shared" si="2"/>
        <v>102333199</v>
      </c>
      <c r="Q71" s="18" t="s">
        <v>12</v>
      </c>
      <c r="R71" s="19" t="s">
        <v>12</v>
      </c>
      <c r="S71" s="20">
        <f t="shared" si="14"/>
        <v>102333199</v>
      </c>
    </row>
    <row r="72" spans="1:21" ht="13.5" customHeight="1" x14ac:dyDescent="0.15">
      <c r="A72" s="15"/>
      <c r="B72" s="16"/>
      <c r="C72" s="16" t="s">
        <v>58</v>
      </c>
      <c r="D72" s="16"/>
      <c r="E72" s="16"/>
      <c r="F72" s="16"/>
      <c r="G72" s="17" t="s">
        <v>12</v>
      </c>
      <c r="H72" s="63" t="s">
        <v>12</v>
      </c>
      <c r="I72" s="63" t="s">
        <v>12</v>
      </c>
      <c r="J72" s="63" t="s">
        <v>12</v>
      </c>
      <c r="K72" s="73" t="s">
        <v>12</v>
      </c>
      <c r="L72" s="73" t="s">
        <v>12</v>
      </c>
      <c r="M72" s="73" t="s">
        <v>12</v>
      </c>
      <c r="N72" s="73">
        <v>216319</v>
      </c>
      <c r="O72" s="19">
        <f t="shared" ref="O72:O74" si="15">SUM(G72:N72)</f>
        <v>216319</v>
      </c>
      <c r="P72" s="59">
        <f t="shared" ref="P72:P74" si="16">O72</f>
        <v>216319</v>
      </c>
      <c r="Q72" s="18" t="s">
        <v>12</v>
      </c>
      <c r="R72" s="19" t="s">
        <v>12</v>
      </c>
      <c r="S72" s="20">
        <f t="shared" si="14"/>
        <v>216319</v>
      </c>
    </row>
    <row r="73" spans="1:21" ht="13.5" customHeight="1" x14ac:dyDescent="0.15">
      <c r="A73" s="15"/>
      <c r="B73" s="16"/>
      <c r="C73" s="16" t="s">
        <v>31</v>
      </c>
      <c r="D73" s="16"/>
      <c r="E73" s="16"/>
      <c r="F73" s="16"/>
      <c r="G73" s="17">
        <v>4004492</v>
      </c>
      <c r="H73" s="63" t="s">
        <v>12</v>
      </c>
      <c r="I73" s="63" t="s">
        <v>12</v>
      </c>
      <c r="J73" s="63" t="s">
        <v>12</v>
      </c>
      <c r="K73" s="73" t="s">
        <v>12</v>
      </c>
      <c r="L73" s="73" t="s">
        <v>12</v>
      </c>
      <c r="M73" s="73" t="s">
        <v>12</v>
      </c>
      <c r="N73" s="73" t="s">
        <v>12</v>
      </c>
      <c r="O73" s="19">
        <f t="shared" si="15"/>
        <v>4004492</v>
      </c>
      <c r="P73" s="59">
        <f t="shared" si="16"/>
        <v>4004492</v>
      </c>
      <c r="Q73" s="18" t="s">
        <v>12</v>
      </c>
      <c r="R73" s="19" t="s">
        <v>12</v>
      </c>
      <c r="S73" s="20">
        <f t="shared" si="14"/>
        <v>4004492</v>
      </c>
    </row>
    <row r="74" spans="1:21" ht="13.5" customHeight="1" x14ac:dyDescent="0.15">
      <c r="A74" s="24"/>
      <c r="B74" s="25"/>
      <c r="C74" s="25" t="s">
        <v>52</v>
      </c>
      <c r="D74" s="25"/>
      <c r="E74" s="25"/>
      <c r="F74" s="25"/>
      <c r="G74" s="17">
        <v>-936628</v>
      </c>
      <c r="H74" s="63" t="s">
        <v>12</v>
      </c>
      <c r="I74" s="63">
        <v>-434</v>
      </c>
      <c r="J74" s="63" t="s">
        <v>12</v>
      </c>
      <c r="K74" s="73" t="s">
        <v>12</v>
      </c>
      <c r="L74" s="73" t="s">
        <v>12</v>
      </c>
      <c r="M74" s="73" t="s">
        <v>12</v>
      </c>
      <c r="N74" s="73" t="s">
        <v>12</v>
      </c>
      <c r="O74" s="19">
        <f t="shared" si="15"/>
        <v>-937062</v>
      </c>
      <c r="P74" s="59">
        <f t="shared" si="16"/>
        <v>-937062</v>
      </c>
      <c r="Q74" s="18" t="s">
        <v>12</v>
      </c>
      <c r="R74" s="19" t="s">
        <v>12</v>
      </c>
      <c r="S74" s="20">
        <f t="shared" si="14"/>
        <v>-937062</v>
      </c>
    </row>
    <row r="75" spans="1:21" ht="13.5" customHeight="1" x14ac:dyDescent="0.15">
      <c r="A75" s="26"/>
      <c r="B75" s="27" t="s">
        <v>59</v>
      </c>
      <c r="C75" s="27"/>
      <c r="D75" s="27"/>
      <c r="E75" s="27"/>
      <c r="F75" s="27"/>
      <c r="G75" s="29" t="s">
        <v>12</v>
      </c>
      <c r="H75" s="64" t="s">
        <v>12</v>
      </c>
      <c r="I75" s="64" t="s">
        <v>12</v>
      </c>
      <c r="J75" s="64" t="s">
        <v>12</v>
      </c>
      <c r="K75" s="74" t="s">
        <v>12</v>
      </c>
      <c r="L75" s="74" t="s">
        <v>12</v>
      </c>
      <c r="M75" s="74" t="s">
        <v>12</v>
      </c>
      <c r="N75" s="74" t="s">
        <v>12</v>
      </c>
      <c r="O75" s="30" t="s">
        <v>12</v>
      </c>
      <c r="P75" s="60" t="s">
        <v>12</v>
      </c>
      <c r="Q75" s="28" t="s">
        <v>12</v>
      </c>
      <c r="R75" s="30" t="s">
        <v>12</v>
      </c>
      <c r="S75" s="31" t="s">
        <v>12</v>
      </c>
    </row>
    <row r="76" spans="1:21" ht="13.5" customHeight="1" x14ac:dyDescent="0.15">
      <c r="A76" s="32" t="s">
        <v>60</v>
      </c>
      <c r="B76" s="33"/>
      <c r="C76" s="33"/>
      <c r="D76" s="33"/>
      <c r="E76" s="33"/>
      <c r="F76" s="33"/>
      <c r="G76" s="11">
        <v>31213642971</v>
      </c>
      <c r="H76" s="68">
        <v>1830720063</v>
      </c>
      <c r="I76" s="68">
        <v>51578923</v>
      </c>
      <c r="J76" s="68">
        <v>68879744</v>
      </c>
      <c r="K76" s="72">
        <v>4086487</v>
      </c>
      <c r="L76" s="72">
        <v>11299408</v>
      </c>
      <c r="M76" s="72">
        <v>14938989</v>
      </c>
      <c r="N76" s="72">
        <v>13107261</v>
      </c>
      <c r="O76" s="34">
        <f>SUM(G76:N76)</f>
        <v>33208253846</v>
      </c>
      <c r="P76" s="67">
        <f>O76</f>
        <v>33208253846</v>
      </c>
      <c r="Q76" s="10" t="s">
        <v>12</v>
      </c>
      <c r="R76" s="34">
        <v>-121418000</v>
      </c>
      <c r="S76" s="14">
        <f>SUM(P76:R76)</f>
        <v>33086835846</v>
      </c>
    </row>
    <row r="77" spans="1:21" ht="13.5" customHeight="1" x14ac:dyDescent="0.15">
      <c r="A77" s="15"/>
      <c r="B77" s="16" t="s">
        <v>61</v>
      </c>
      <c r="C77" s="16"/>
      <c r="D77" s="16"/>
      <c r="E77" s="16"/>
      <c r="F77" s="16"/>
      <c r="G77" s="17">
        <v>12390783837</v>
      </c>
      <c r="H77" s="63">
        <v>410725752</v>
      </c>
      <c r="I77" s="63">
        <v>8100</v>
      </c>
      <c r="J77" s="63">
        <v>63887715</v>
      </c>
      <c r="K77" s="73">
        <v>144171</v>
      </c>
      <c r="L77" s="73" t="s">
        <v>12</v>
      </c>
      <c r="M77" s="63">
        <v>726454</v>
      </c>
      <c r="N77" s="73">
        <v>3530900</v>
      </c>
      <c r="O77" s="19">
        <f>SUM(G77:N77)</f>
        <v>12869806929</v>
      </c>
      <c r="P77" s="59">
        <f t="shared" ref="P77:P96" si="17">O77</f>
        <v>12869806929</v>
      </c>
      <c r="Q77" s="18" t="s">
        <v>12</v>
      </c>
      <c r="R77" s="19">
        <v>-116418000</v>
      </c>
      <c r="S77" s="20">
        <f t="shared" ref="S77:S96" si="18">SUM(P77:R77)</f>
        <v>12753388929</v>
      </c>
    </row>
    <row r="78" spans="1:21" ht="13.5" customHeight="1" x14ac:dyDescent="0.15">
      <c r="A78" s="15"/>
      <c r="B78" s="16"/>
      <c r="C78" s="16" t="s">
        <v>62</v>
      </c>
      <c r="D78" s="16"/>
      <c r="E78" s="16"/>
      <c r="F78" s="16"/>
      <c r="G78" s="17">
        <v>10487933584</v>
      </c>
      <c r="H78" s="63">
        <v>323553637</v>
      </c>
      <c r="I78" s="73" t="s">
        <v>12</v>
      </c>
      <c r="J78" s="63">
        <v>63522101</v>
      </c>
      <c r="K78" s="73">
        <v>144171</v>
      </c>
      <c r="L78" s="73" t="s">
        <v>12</v>
      </c>
      <c r="M78" s="63">
        <v>705011</v>
      </c>
      <c r="N78" s="73" t="s">
        <v>12</v>
      </c>
      <c r="O78" s="19">
        <f t="shared" ref="O78:O96" si="19">SUM(G78:N78)</f>
        <v>10875858504</v>
      </c>
      <c r="P78" s="59">
        <f t="shared" si="17"/>
        <v>10875858504</v>
      </c>
      <c r="Q78" s="18" t="s">
        <v>12</v>
      </c>
      <c r="R78" s="19">
        <v>-116418000</v>
      </c>
      <c r="S78" s="20">
        <f t="shared" si="18"/>
        <v>10759440504</v>
      </c>
      <c r="U78" s="92"/>
    </row>
    <row r="79" spans="1:21" ht="13.5" customHeight="1" x14ac:dyDescent="0.15">
      <c r="A79" s="15"/>
      <c r="B79" s="16"/>
      <c r="C79" s="16"/>
      <c r="D79" s="16" t="s">
        <v>63</v>
      </c>
      <c r="E79" s="16"/>
      <c r="F79" s="16"/>
      <c r="G79" s="17">
        <v>9440473537</v>
      </c>
      <c r="H79" s="63">
        <v>102593087</v>
      </c>
      <c r="I79" s="73" t="s">
        <v>12</v>
      </c>
      <c r="J79" s="73" t="s">
        <v>12</v>
      </c>
      <c r="K79" s="73" t="s">
        <v>12</v>
      </c>
      <c r="L79" s="73" t="s">
        <v>12</v>
      </c>
      <c r="M79" s="73" t="s">
        <v>12</v>
      </c>
      <c r="N79" s="73" t="s">
        <v>12</v>
      </c>
      <c r="O79" s="19">
        <f t="shared" si="19"/>
        <v>9543066624</v>
      </c>
      <c r="P79" s="59">
        <f t="shared" si="17"/>
        <v>9543066624</v>
      </c>
      <c r="Q79" s="18" t="s">
        <v>12</v>
      </c>
      <c r="R79" s="19" t="s">
        <v>12</v>
      </c>
      <c r="S79" s="20">
        <f t="shared" si="18"/>
        <v>9543066624</v>
      </c>
      <c r="U79" s="92"/>
    </row>
    <row r="80" spans="1:21" ht="13.5" customHeight="1" x14ac:dyDescent="0.15">
      <c r="A80" s="15"/>
      <c r="B80" s="16"/>
      <c r="C80" s="16"/>
      <c r="D80" s="16" t="s">
        <v>64</v>
      </c>
      <c r="E80" s="16"/>
      <c r="F80" s="16"/>
      <c r="G80" s="17">
        <v>283354</v>
      </c>
      <c r="H80" s="63">
        <v>151025066</v>
      </c>
      <c r="I80" s="73" t="s">
        <v>12</v>
      </c>
      <c r="J80" s="73" t="s">
        <v>12</v>
      </c>
      <c r="K80" s="73" t="s">
        <v>12</v>
      </c>
      <c r="L80" s="73" t="s">
        <v>12</v>
      </c>
      <c r="M80" s="73" t="s">
        <v>12</v>
      </c>
      <c r="N80" s="73" t="s">
        <v>12</v>
      </c>
      <c r="O80" s="19">
        <f t="shared" si="19"/>
        <v>151308420</v>
      </c>
      <c r="P80" s="59">
        <f t="shared" si="17"/>
        <v>151308420</v>
      </c>
      <c r="Q80" s="18" t="s">
        <v>12</v>
      </c>
      <c r="R80" s="19">
        <v>-116418000</v>
      </c>
      <c r="S80" s="20">
        <f t="shared" si="18"/>
        <v>34890420</v>
      </c>
      <c r="U80" s="92"/>
    </row>
    <row r="81" spans="1:21" ht="13.5" customHeight="1" x14ac:dyDescent="0.15">
      <c r="A81" s="15"/>
      <c r="B81" s="16"/>
      <c r="C81" s="16"/>
      <c r="D81" s="16" t="s">
        <v>65</v>
      </c>
      <c r="E81" s="16"/>
      <c r="F81" s="16"/>
      <c r="G81" s="17">
        <v>1047176693</v>
      </c>
      <c r="H81" s="63">
        <v>69935484</v>
      </c>
      <c r="I81" s="73" t="s">
        <v>12</v>
      </c>
      <c r="J81" s="93">
        <v>400713</v>
      </c>
      <c r="K81" s="73">
        <v>144171</v>
      </c>
      <c r="L81" s="73" t="s">
        <v>12</v>
      </c>
      <c r="M81" s="73">
        <v>705011</v>
      </c>
      <c r="N81" s="73" t="s">
        <v>12</v>
      </c>
      <c r="O81" s="19">
        <f>SUM(G81:N81)</f>
        <v>1118362072</v>
      </c>
      <c r="P81" s="59">
        <f t="shared" si="17"/>
        <v>1118362072</v>
      </c>
      <c r="Q81" s="18" t="s">
        <v>12</v>
      </c>
      <c r="R81" s="19" t="s">
        <v>12</v>
      </c>
      <c r="S81" s="20">
        <f t="shared" si="18"/>
        <v>1118362072</v>
      </c>
      <c r="U81" s="92"/>
    </row>
    <row r="82" spans="1:21" ht="13.5" customHeight="1" x14ac:dyDescent="0.15">
      <c r="A82" s="15"/>
      <c r="B82" s="16"/>
      <c r="C82" s="16"/>
      <c r="D82" s="16" t="s">
        <v>66</v>
      </c>
      <c r="E82" s="16"/>
      <c r="F82" s="16"/>
      <c r="G82" s="17" t="s">
        <v>12</v>
      </c>
      <c r="H82" s="63" t="s">
        <v>12</v>
      </c>
      <c r="I82" s="73" t="s">
        <v>12</v>
      </c>
      <c r="J82" s="73" t="s">
        <v>12</v>
      </c>
      <c r="K82" s="73" t="s">
        <v>12</v>
      </c>
      <c r="L82" s="73" t="s">
        <v>12</v>
      </c>
      <c r="M82" s="73" t="s">
        <v>12</v>
      </c>
      <c r="N82" s="73" t="s">
        <v>12</v>
      </c>
      <c r="O82" s="19" t="s">
        <v>12</v>
      </c>
      <c r="P82" s="59" t="str">
        <f t="shared" si="17"/>
        <v>-</v>
      </c>
      <c r="Q82" s="18" t="s">
        <v>12</v>
      </c>
      <c r="R82" s="19" t="s">
        <v>12</v>
      </c>
      <c r="S82" s="20" t="s">
        <v>187</v>
      </c>
      <c r="U82" s="92"/>
    </row>
    <row r="83" spans="1:21" ht="13.5" customHeight="1" x14ac:dyDescent="0.15">
      <c r="A83" s="15"/>
      <c r="B83" s="16"/>
      <c r="C83" s="16"/>
      <c r="D83" s="16" t="s">
        <v>183</v>
      </c>
      <c r="E83" s="16"/>
      <c r="F83" s="16"/>
      <c r="G83" s="17" t="s">
        <v>12</v>
      </c>
      <c r="H83" s="63" t="s">
        <v>12</v>
      </c>
      <c r="I83" s="73" t="s">
        <v>12</v>
      </c>
      <c r="J83" s="63">
        <v>63121388</v>
      </c>
      <c r="K83" s="73" t="s">
        <v>12</v>
      </c>
      <c r="L83" s="73" t="s">
        <v>12</v>
      </c>
      <c r="M83" s="73" t="s">
        <v>12</v>
      </c>
      <c r="N83" s="73" t="s">
        <v>12</v>
      </c>
      <c r="O83" s="19">
        <f t="shared" si="19"/>
        <v>63121388</v>
      </c>
      <c r="P83" s="59">
        <f t="shared" si="17"/>
        <v>63121388</v>
      </c>
      <c r="Q83" s="18" t="s">
        <v>12</v>
      </c>
      <c r="R83" s="19" t="s">
        <v>12</v>
      </c>
      <c r="S83" s="20">
        <f t="shared" si="18"/>
        <v>63121388</v>
      </c>
      <c r="U83" s="92"/>
    </row>
    <row r="84" spans="1:21" ht="13.5" customHeight="1" x14ac:dyDescent="0.15">
      <c r="A84" s="15"/>
      <c r="B84" s="16"/>
      <c r="C84" s="16"/>
      <c r="D84" s="16" t="s">
        <v>31</v>
      </c>
      <c r="E84" s="16"/>
      <c r="F84" s="16"/>
      <c r="G84" s="17" t="s">
        <v>12</v>
      </c>
      <c r="H84" s="63" t="s">
        <v>12</v>
      </c>
      <c r="I84" s="73" t="s">
        <v>12</v>
      </c>
      <c r="J84" s="73" t="s">
        <v>12</v>
      </c>
      <c r="K84" s="73" t="s">
        <v>12</v>
      </c>
      <c r="L84" s="73" t="s">
        <v>12</v>
      </c>
      <c r="M84" s="73" t="s">
        <v>12</v>
      </c>
      <c r="N84" s="73" t="s">
        <v>12</v>
      </c>
      <c r="O84" s="19" t="s">
        <v>12</v>
      </c>
      <c r="P84" s="59" t="str">
        <f t="shared" si="17"/>
        <v>-</v>
      </c>
      <c r="Q84" s="18" t="s">
        <v>12</v>
      </c>
      <c r="R84" s="19" t="s">
        <v>12</v>
      </c>
      <c r="S84" s="20" t="s">
        <v>187</v>
      </c>
      <c r="U84" s="92"/>
    </row>
    <row r="85" spans="1:21" ht="13.5" customHeight="1" x14ac:dyDescent="0.15">
      <c r="A85" s="15"/>
      <c r="B85" s="16"/>
      <c r="C85" s="16" t="s">
        <v>67</v>
      </c>
      <c r="D85" s="16"/>
      <c r="E85" s="16"/>
      <c r="F85" s="16"/>
      <c r="G85" s="17">
        <v>1902850253</v>
      </c>
      <c r="H85" s="63">
        <v>87172115</v>
      </c>
      <c r="I85" s="63">
        <v>8100</v>
      </c>
      <c r="J85" s="63">
        <v>365614</v>
      </c>
      <c r="K85" s="73" t="s">
        <v>12</v>
      </c>
      <c r="L85" s="73" t="s">
        <v>12</v>
      </c>
      <c r="M85" s="63">
        <v>21443</v>
      </c>
      <c r="N85" s="73">
        <v>3530900</v>
      </c>
      <c r="O85" s="19">
        <f t="shared" si="19"/>
        <v>1993948425</v>
      </c>
      <c r="P85" s="59">
        <f t="shared" si="17"/>
        <v>1993948425</v>
      </c>
      <c r="Q85" s="18" t="s">
        <v>12</v>
      </c>
      <c r="R85" s="19" t="s">
        <v>12</v>
      </c>
      <c r="S85" s="20">
        <f t="shared" si="18"/>
        <v>1993948425</v>
      </c>
      <c r="U85" s="92"/>
    </row>
    <row r="86" spans="1:21" ht="13.5" customHeight="1" x14ac:dyDescent="0.15">
      <c r="A86" s="15"/>
      <c r="B86" s="16"/>
      <c r="C86" s="16"/>
      <c r="D86" s="16" t="s">
        <v>68</v>
      </c>
      <c r="E86" s="16"/>
      <c r="F86" s="16"/>
      <c r="G86" s="17">
        <v>1062494610</v>
      </c>
      <c r="H86" s="63">
        <v>21300946</v>
      </c>
      <c r="I86" s="73" t="s">
        <v>12</v>
      </c>
      <c r="J86" s="73" t="s">
        <v>12</v>
      </c>
      <c r="K86" s="73" t="s">
        <v>12</v>
      </c>
      <c r="L86" s="73" t="s">
        <v>12</v>
      </c>
      <c r="M86" s="73" t="s">
        <v>12</v>
      </c>
      <c r="N86" s="73" t="s">
        <v>12</v>
      </c>
      <c r="O86" s="19">
        <f t="shared" si="19"/>
        <v>1083795556</v>
      </c>
      <c r="P86" s="59">
        <f t="shared" si="17"/>
        <v>1083795556</v>
      </c>
      <c r="Q86" s="18" t="s">
        <v>12</v>
      </c>
      <c r="R86" s="19" t="s">
        <v>12</v>
      </c>
      <c r="S86" s="20">
        <f t="shared" si="18"/>
        <v>1083795556</v>
      </c>
      <c r="U86" s="92"/>
    </row>
    <row r="87" spans="1:21" ht="13.5" customHeight="1" x14ac:dyDescent="0.15">
      <c r="A87" s="15"/>
      <c r="B87" s="16"/>
      <c r="C87" s="16"/>
      <c r="D87" s="16" t="s">
        <v>69</v>
      </c>
      <c r="E87" s="16"/>
      <c r="F87" s="16"/>
      <c r="G87" s="17">
        <v>52987535</v>
      </c>
      <c r="H87" s="63">
        <v>65401749</v>
      </c>
      <c r="I87" s="73" t="s">
        <v>12</v>
      </c>
      <c r="J87" s="73" t="s">
        <v>12</v>
      </c>
      <c r="K87" s="73" t="s">
        <v>12</v>
      </c>
      <c r="L87" s="73" t="s">
        <v>12</v>
      </c>
      <c r="M87" s="73" t="s">
        <v>12</v>
      </c>
      <c r="N87" s="73">
        <v>1430150</v>
      </c>
      <c r="O87" s="19">
        <f t="shared" si="19"/>
        <v>119819434</v>
      </c>
      <c r="P87" s="59">
        <f t="shared" si="17"/>
        <v>119819434</v>
      </c>
      <c r="Q87" s="18" t="s">
        <v>12</v>
      </c>
      <c r="R87" s="19" t="s">
        <v>12</v>
      </c>
      <c r="S87" s="20">
        <f t="shared" si="18"/>
        <v>119819434</v>
      </c>
      <c r="U87" s="92"/>
    </row>
    <row r="88" spans="1:21" ht="13.5" customHeight="1" x14ac:dyDescent="0.15">
      <c r="A88" s="15"/>
      <c r="B88" s="16"/>
      <c r="C88" s="16"/>
      <c r="D88" s="16" t="s">
        <v>70</v>
      </c>
      <c r="E88" s="16"/>
      <c r="F88" s="16"/>
      <c r="G88" s="17" t="s">
        <v>12</v>
      </c>
      <c r="H88" s="73" t="s">
        <v>12</v>
      </c>
      <c r="I88" s="73" t="s">
        <v>12</v>
      </c>
      <c r="J88" s="73" t="s">
        <v>12</v>
      </c>
      <c r="K88" s="73" t="s">
        <v>12</v>
      </c>
      <c r="L88" s="73" t="s">
        <v>12</v>
      </c>
      <c r="M88" s="73" t="s">
        <v>12</v>
      </c>
      <c r="N88" s="73" t="s">
        <v>12</v>
      </c>
      <c r="O88" s="19" t="s">
        <v>12</v>
      </c>
      <c r="P88" s="59" t="str">
        <f t="shared" si="17"/>
        <v>-</v>
      </c>
      <c r="Q88" s="18" t="s">
        <v>12</v>
      </c>
      <c r="R88" s="19" t="s">
        <v>12</v>
      </c>
      <c r="S88" s="20" t="s">
        <v>187</v>
      </c>
      <c r="U88" s="92"/>
    </row>
    <row r="89" spans="1:21" ht="13.5" customHeight="1" x14ac:dyDescent="0.15">
      <c r="A89" s="15"/>
      <c r="B89" s="16"/>
      <c r="C89" s="16"/>
      <c r="D89" s="16" t="s">
        <v>71</v>
      </c>
      <c r="E89" s="16"/>
      <c r="F89" s="16"/>
      <c r="G89" s="17">
        <v>681890687</v>
      </c>
      <c r="H89" s="73" t="s">
        <v>12</v>
      </c>
      <c r="I89" s="73" t="s">
        <v>12</v>
      </c>
      <c r="J89" s="73" t="s">
        <v>12</v>
      </c>
      <c r="K89" s="73" t="s">
        <v>12</v>
      </c>
      <c r="L89" s="73" t="s">
        <v>12</v>
      </c>
      <c r="M89" s="73" t="s">
        <v>12</v>
      </c>
      <c r="N89" s="73" t="s">
        <v>12</v>
      </c>
      <c r="O89" s="19">
        <f t="shared" si="19"/>
        <v>681890687</v>
      </c>
      <c r="P89" s="59">
        <f t="shared" si="17"/>
        <v>681890687</v>
      </c>
      <c r="Q89" s="18" t="s">
        <v>12</v>
      </c>
      <c r="R89" s="19" t="s">
        <v>12</v>
      </c>
      <c r="S89" s="20">
        <f t="shared" si="18"/>
        <v>681890687</v>
      </c>
      <c r="U89" s="92"/>
    </row>
    <row r="90" spans="1:21" ht="13.5" customHeight="1" x14ac:dyDescent="0.15">
      <c r="A90" s="15"/>
      <c r="B90" s="16"/>
      <c r="C90" s="16"/>
      <c r="D90" s="16" t="s">
        <v>72</v>
      </c>
      <c r="E90" s="16"/>
      <c r="F90" s="16"/>
      <c r="G90" s="17" t="s">
        <v>12</v>
      </c>
      <c r="H90" s="73" t="s">
        <v>12</v>
      </c>
      <c r="I90" s="73" t="s">
        <v>12</v>
      </c>
      <c r="J90" s="73" t="s">
        <v>12</v>
      </c>
      <c r="K90" s="73" t="s">
        <v>12</v>
      </c>
      <c r="L90" s="73" t="s">
        <v>12</v>
      </c>
      <c r="M90" s="73" t="s">
        <v>12</v>
      </c>
      <c r="N90" s="73" t="s">
        <v>12</v>
      </c>
      <c r="O90" s="19" t="s">
        <v>12</v>
      </c>
      <c r="P90" s="59" t="str">
        <f t="shared" si="17"/>
        <v>-</v>
      </c>
      <c r="Q90" s="18" t="s">
        <v>12</v>
      </c>
      <c r="R90" s="19" t="s">
        <v>12</v>
      </c>
      <c r="S90" s="20" t="s">
        <v>187</v>
      </c>
      <c r="U90" s="92"/>
    </row>
    <row r="91" spans="1:21" ht="13.5" customHeight="1" x14ac:dyDescent="0.15">
      <c r="A91" s="15"/>
      <c r="B91" s="16"/>
      <c r="C91" s="16"/>
      <c r="D91" s="16" t="s">
        <v>73</v>
      </c>
      <c r="E91" s="16"/>
      <c r="F91" s="16"/>
      <c r="G91" s="17">
        <v>93627281</v>
      </c>
      <c r="H91" s="73" t="s">
        <v>12</v>
      </c>
      <c r="I91" s="73" t="s">
        <v>12</v>
      </c>
      <c r="J91" s="63">
        <v>78497</v>
      </c>
      <c r="K91" s="73" t="s">
        <v>12</v>
      </c>
      <c r="L91" s="73" t="s">
        <v>12</v>
      </c>
      <c r="M91" s="73">
        <v>21443</v>
      </c>
      <c r="N91" s="73" t="s">
        <v>12</v>
      </c>
      <c r="O91" s="19">
        <f t="shared" si="19"/>
        <v>93727221</v>
      </c>
      <c r="P91" s="59">
        <f t="shared" si="17"/>
        <v>93727221</v>
      </c>
      <c r="Q91" s="18" t="s">
        <v>12</v>
      </c>
      <c r="R91" s="19" t="s">
        <v>12</v>
      </c>
      <c r="S91" s="20">
        <f t="shared" si="18"/>
        <v>93727221</v>
      </c>
      <c r="U91" s="92"/>
    </row>
    <row r="92" spans="1:21" ht="13.5" customHeight="1" x14ac:dyDescent="0.15">
      <c r="A92" s="15"/>
      <c r="B92" s="16"/>
      <c r="C92" s="16"/>
      <c r="D92" s="16" t="s">
        <v>74</v>
      </c>
      <c r="E92" s="16"/>
      <c r="F92" s="16"/>
      <c r="G92" s="17">
        <v>11850140</v>
      </c>
      <c r="H92" s="63">
        <v>469420</v>
      </c>
      <c r="I92" s="63">
        <v>8100</v>
      </c>
      <c r="J92" s="63">
        <v>287117</v>
      </c>
      <c r="K92" s="73" t="s">
        <v>12</v>
      </c>
      <c r="L92" s="73" t="s">
        <v>12</v>
      </c>
      <c r="M92" s="73" t="s">
        <v>12</v>
      </c>
      <c r="N92" s="73">
        <v>2100750</v>
      </c>
      <c r="O92" s="19">
        <f t="shared" si="19"/>
        <v>14715527</v>
      </c>
      <c r="P92" s="59">
        <f t="shared" si="17"/>
        <v>14715527</v>
      </c>
      <c r="Q92" s="18" t="s">
        <v>12</v>
      </c>
      <c r="R92" s="19" t="s">
        <v>12</v>
      </c>
      <c r="S92" s="20">
        <f t="shared" si="18"/>
        <v>14715527</v>
      </c>
      <c r="U92" s="92"/>
    </row>
    <row r="93" spans="1:21" ht="13.5" customHeight="1" x14ac:dyDescent="0.15">
      <c r="A93" s="15"/>
      <c r="B93" s="16"/>
      <c r="C93" s="16"/>
      <c r="D93" s="16" t="s">
        <v>31</v>
      </c>
      <c r="E93" s="16"/>
      <c r="F93" s="16"/>
      <c r="G93" s="17" t="s">
        <v>12</v>
      </c>
      <c r="H93" s="73" t="s">
        <v>12</v>
      </c>
      <c r="I93" s="73" t="s">
        <v>12</v>
      </c>
      <c r="J93" s="73" t="s">
        <v>12</v>
      </c>
      <c r="K93" s="73" t="s">
        <v>12</v>
      </c>
      <c r="L93" s="73" t="s">
        <v>12</v>
      </c>
      <c r="M93" s="73" t="s">
        <v>12</v>
      </c>
      <c r="N93" s="73" t="s">
        <v>12</v>
      </c>
      <c r="O93" s="19">
        <f t="shared" si="19"/>
        <v>0</v>
      </c>
      <c r="P93" s="59">
        <f t="shared" si="17"/>
        <v>0</v>
      </c>
      <c r="Q93" s="18" t="s">
        <v>12</v>
      </c>
      <c r="R93" s="19" t="s">
        <v>12</v>
      </c>
      <c r="S93" s="20">
        <f t="shared" si="18"/>
        <v>0</v>
      </c>
      <c r="U93" s="92"/>
    </row>
    <row r="94" spans="1:21" ht="13.5" customHeight="1" x14ac:dyDescent="0.15">
      <c r="A94" s="15"/>
      <c r="B94" s="16" t="s">
        <v>75</v>
      </c>
      <c r="C94" s="16"/>
      <c r="D94" s="16"/>
      <c r="E94" s="16"/>
      <c r="F94" s="16"/>
      <c r="G94" s="17">
        <v>18822859134</v>
      </c>
      <c r="H94" s="63">
        <v>1419994311</v>
      </c>
      <c r="I94" s="63">
        <v>51570823</v>
      </c>
      <c r="J94" s="63">
        <v>4992029</v>
      </c>
      <c r="K94" s="73">
        <v>3942316</v>
      </c>
      <c r="L94" s="73">
        <v>11299408</v>
      </c>
      <c r="M94" s="73">
        <v>14212535</v>
      </c>
      <c r="N94" s="73">
        <v>9576361</v>
      </c>
      <c r="O94" s="19">
        <f t="shared" si="19"/>
        <v>20338446917</v>
      </c>
      <c r="P94" s="59">
        <f t="shared" si="17"/>
        <v>20338446917</v>
      </c>
      <c r="Q94" s="18" t="s">
        <v>12</v>
      </c>
      <c r="R94" s="19">
        <v>-5000000</v>
      </c>
      <c r="S94" s="20">
        <f t="shared" si="18"/>
        <v>20333446917</v>
      </c>
    </row>
    <row r="95" spans="1:21" ht="13.5" customHeight="1" x14ac:dyDescent="0.15">
      <c r="A95" s="15"/>
      <c r="B95" s="16"/>
      <c r="C95" s="16" t="s">
        <v>76</v>
      </c>
      <c r="D95" s="16"/>
      <c r="E95" s="16"/>
      <c r="F95" s="16"/>
      <c r="G95" s="17">
        <v>32051297571</v>
      </c>
      <c r="H95" s="63">
        <v>1804014981</v>
      </c>
      <c r="I95" s="63">
        <v>22681511</v>
      </c>
      <c r="J95" s="63">
        <v>63121388</v>
      </c>
      <c r="K95" s="73">
        <v>4005299</v>
      </c>
      <c r="L95" s="73">
        <v>11149241</v>
      </c>
      <c r="M95" s="73">
        <v>14565470</v>
      </c>
      <c r="N95" s="73">
        <v>1</v>
      </c>
      <c r="O95" s="19">
        <f t="shared" si="19"/>
        <v>33970835462</v>
      </c>
      <c r="P95" s="59">
        <f t="shared" si="17"/>
        <v>33970835462</v>
      </c>
      <c r="Q95" s="18" t="s">
        <v>173</v>
      </c>
      <c r="R95" s="19">
        <v>-121418000</v>
      </c>
      <c r="S95" s="20">
        <f t="shared" si="18"/>
        <v>33849417462</v>
      </c>
    </row>
    <row r="96" spans="1:21" ht="13.5" customHeight="1" x14ac:dyDescent="0.15">
      <c r="A96" s="24"/>
      <c r="B96" s="25"/>
      <c r="C96" s="25" t="s">
        <v>77</v>
      </c>
      <c r="D96" s="25"/>
      <c r="E96" s="25"/>
      <c r="F96" s="25"/>
      <c r="G96" s="17">
        <v>-11717850654</v>
      </c>
      <c r="H96" s="63">
        <v>-384020670</v>
      </c>
      <c r="I96" s="63">
        <v>28889312</v>
      </c>
      <c r="J96" s="63">
        <v>-58129359</v>
      </c>
      <c r="K96" s="73">
        <v>-62983</v>
      </c>
      <c r="L96" s="73">
        <v>150167</v>
      </c>
      <c r="M96" s="73">
        <v>-352935</v>
      </c>
      <c r="N96" s="73">
        <v>9576360</v>
      </c>
      <c r="O96" s="19">
        <f t="shared" si="19"/>
        <v>-12121800762</v>
      </c>
      <c r="P96" s="59">
        <f t="shared" si="17"/>
        <v>-12121800762</v>
      </c>
      <c r="Q96" s="18" t="s">
        <v>174</v>
      </c>
      <c r="R96" s="19">
        <v>116418000</v>
      </c>
      <c r="S96" s="20">
        <f t="shared" si="18"/>
        <v>-12005382762</v>
      </c>
    </row>
    <row r="97" spans="1:19" ht="13.5" customHeight="1" thickBot="1" x14ac:dyDescent="0.2">
      <c r="A97" s="35"/>
      <c r="B97" s="36"/>
      <c r="C97" s="36" t="s">
        <v>78</v>
      </c>
      <c r="D97" s="36"/>
      <c r="E97" s="36"/>
      <c r="F97" s="36"/>
      <c r="G97" s="38" t="s">
        <v>173</v>
      </c>
      <c r="H97" s="65" t="s">
        <v>174</v>
      </c>
      <c r="I97" s="65" t="s">
        <v>173</v>
      </c>
      <c r="J97" s="65" t="s">
        <v>173</v>
      </c>
      <c r="K97" s="75" t="s">
        <v>12</v>
      </c>
      <c r="L97" s="75" t="s">
        <v>12</v>
      </c>
      <c r="M97" s="75" t="s">
        <v>12</v>
      </c>
      <c r="N97" s="75" t="s">
        <v>12</v>
      </c>
      <c r="O97" s="39" t="s">
        <v>12</v>
      </c>
      <c r="P97" s="61" t="s">
        <v>12</v>
      </c>
      <c r="Q97" s="37" t="s">
        <v>173</v>
      </c>
      <c r="R97" s="39" t="s">
        <v>173</v>
      </c>
      <c r="S97" s="40" t="s">
        <v>12</v>
      </c>
    </row>
  </sheetData>
  <mergeCells count="16">
    <mergeCell ref="A2:E5"/>
    <mergeCell ref="G2:S2"/>
    <mergeCell ref="K4:K5"/>
    <mergeCell ref="L4:L5"/>
    <mergeCell ref="M4:M5"/>
    <mergeCell ref="N4:N5"/>
    <mergeCell ref="G3:O3"/>
    <mergeCell ref="R3:R5"/>
    <mergeCell ref="S3:S5"/>
    <mergeCell ref="G4:G5"/>
    <mergeCell ref="H4:H5"/>
    <mergeCell ref="I4:I5"/>
    <mergeCell ref="J4:J5"/>
    <mergeCell ref="O4:O5"/>
    <mergeCell ref="P3:P5"/>
    <mergeCell ref="Q3:Q5"/>
  </mergeCells>
  <phoneticPr fontId="2"/>
  <printOptions horizontalCentered="1"/>
  <pageMargins left="0.19685039370078741" right="0.19685039370078741" top="0.39370078740157477" bottom="0.39370078740157477" header="0.51181102362204722" footer="0.51181102362204722"/>
  <pageSetup paperSize="8" scale="66" orientation="landscape" r:id="rId1"/>
  <headerFooter alignWithMargins="0"/>
  <colBreaks count="2" manualBreakCount="2">
    <brk id="1" max="1048575" man="1"/>
    <brk id="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S49"/>
  <sheetViews>
    <sheetView topLeftCell="A9" zoomScale="70" zoomScaleNormal="70" zoomScaleSheetLayoutView="55" workbookViewId="0">
      <selection activeCell="G14" sqref="G14"/>
    </sheetView>
  </sheetViews>
  <sheetFormatPr defaultRowHeight="13.5" x14ac:dyDescent="0.15"/>
  <cols>
    <col min="1" max="5" width="1.75" style="1" customWidth="1"/>
    <col min="6" max="6" width="19.375" style="1" customWidth="1"/>
    <col min="7" max="19" width="21.625" style="1" customWidth="1"/>
    <col min="20" max="16384" width="9" style="1"/>
  </cols>
  <sheetData>
    <row r="1" spans="1:19" hidden="1" x14ac:dyDescent="0.15"/>
    <row r="2" spans="1:19" s="41" customFormat="1" ht="13.35" hidden="1" customHeight="1" x14ac:dyDescent="0.15">
      <c r="A2" s="42"/>
      <c r="B2" s="42"/>
      <c r="C2" s="42"/>
      <c r="D2" s="42"/>
      <c r="E2" s="42"/>
      <c r="F2" s="42"/>
    </row>
    <row r="3" spans="1:19" s="41" customFormat="1" ht="13.35" hidden="1" customHeight="1" x14ac:dyDescent="0.15">
      <c r="A3" s="42"/>
      <c r="B3" s="42"/>
      <c r="C3" s="42"/>
      <c r="D3" s="42"/>
      <c r="E3" s="42"/>
      <c r="F3" s="42"/>
    </row>
    <row r="4" spans="1:19" s="41" customFormat="1" ht="13.35" hidden="1" customHeight="1" x14ac:dyDescent="0.15">
      <c r="A4" s="42"/>
      <c r="B4" s="42"/>
      <c r="C4" s="42"/>
      <c r="D4" s="42"/>
      <c r="E4" s="42"/>
      <c r="F4" s="42"/>
    </row>
    <row r="5" spans="1:19" s="41" customFormat="1" ht="13.35" hidden="1" customHeight="1" x14ac:dyDescent="0.15">
      <c r="A5" s="42"/>
      <c r="B5" s="42"/>
      <c r="C5" s="42"/>
      <c r="D5" s="42"/>
      <c r="E5" s="42"/>
      <c r="F5" s="42"/>
    </row>
    <row r="6" spans="1:19" s="41" customFormat="1" ht="13.35" hidden="1" customHeight="1" x14ac:dyDescent="0.15">
      <c r="A6" s="42"/>
      <c r="B6" s="42"/>
      <c r="C6" s="42"/>
      <c r="D6" s="42"/>
      <c r="E6" s="42"/>
      <c r="F6" s="42"/>
    </row>
    <row r="7" spans="1:19" s="41" customFormat="1" ht="13.35" hidden="1" customHeight="1" x14ac:dyDescent="0.15">
      <c r="A7" s="42"/>
      <c r="B7" s="42"/>
      <c r="C7" s="42"/>
      <c r="D7" s="42"/>
      <c r="E7" s="42"/>
      <c r="F7" s="42"/>
    </row>
    <row r="8" spans="1:19" s="41" customFormat="1" ht="13.5" hidden="1" customHeight="1" x14ac:dyDescent="0.1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19" ht="14.25" customHeight="1" thickBot="1" x14ac:dyDescent="0.2">
      <c r="A9" s="3" t="s">
        <v>79</v>
      </c>
      <c r="B9" s="3"/>
      <c r="C9" s="3"/>
      <c r="D9" s="3"/>
      <c r="E9" s="3"/>
      <c r="P9" s="4"/>
      <c r="Q9" s="4"/>
      <c r="R9" s="4"/>
      <c r="S9" s="4" t="s">
        <v>171</v>
      </c>
    </row>
    <row r="10" spans="1:19" x14ac:dyDescent="0.15">
      <c r="A10" s="122" t="s">
        <v>1</v>
      </c>
      <c r="B10" s="123"/>
      <c r="C10" s="123"/>
      <c r="D10" s="123"/>
      <c r="E10" s="123"/>
      <c r="F10" s="43"/>
      <c r="G10" s="128" t="s">
        <v>2</v>
      </c>
      <c r="H10" s="129"/>
      <c r="I10" s="129"/>
      <c r="J10" s="129"/>
      <c r="K10" s="129"/>
      <c r="L10" s="129"/>
      <c r="M10" s="129"/>
      <c r="N10" s="129"/>
      <c r="O10" s="129"/>
      <c r="P10" s="130"/>
      <c r="Q10" s="130"/>
      <c r="R10" s="130"/>
      <c r="S10" s="131"/>
    </row>
    <row r="11" spans="1:19" s="6" customFormat="1" x14ac:dyDescent="0.15">
      <c r="A11" s="124"/>
      <c r="B11" s="125"/>
      <c r="C11" s="125"/>
      <c r="D11" s="125"/>
      <c r="E11" s="125"/>
      <c r="F11" s="44"/>
      <c r="G11" s="132" t="s">
        <v>169</v>
      </c>
      <c r="H11" s="133"/>
      <c r="I11" s="133"/>
      <c r="J11" s="133"/>
      <c r="K11" s="134"/>
      <c r="L11" s="134"/>
      <c r="M11" s="134"/>
      <c r="N11" s="134"/>
      <c r="O11" s="135"/>
      <c r="P11" s="109" t="s">
        <v>3</v>
      </c>
      <c r="Q11" s="119" t="s">
        <v>6</v>
      </c>
      <c r="R11" s="109" t="s">
        <v>4</v>
      </c>
      <c r="S11" s="112" t="s">
        <v>5</v>
      </c>
    </row>
    <row r="12" spans="1:19" s="6" customFormat="1" x14ac:dyDescent="0.15">
      <c r="A12" s="124"/>
      <c r="B12" s="125"/>
      <c r="C12" s="125"/>
      <c r="D12" s="125"/>
      <c r="E12" s="125"/>
      <c r="F12" s="44"/>
      <c r="G12" s="115" t="s">
        <v>175</v>
      </c>
      <c r="H12" s="104" t="s">
        <v>176</v>
      </c>
      <c r="I12" s="104" t="s">
        <v>177</v>
      </c>
      <c r="J12" s="104" t="s">
        <v>178</v>
      </c>
      <c r="K12" s="104" t="s">
        <v>179</v>
      </c>
      <c r="L12" s="104" t="s">
        <v>180</v>
      </c>
      <c r="M12" s="104" t="s">
        <v>181</v>
      </c>
      <c r="N12" s="104" t="s">
        <v>182</v>
      </c>
      <c r="O12" s="117" t="s">
        <v>170</v>
      </c>
      <c r="P12" s="110"/>
      <c r="Q12" s="120"/>
      <c r="R12" s="110"/>
      <c r="S12" s="113"/>
    </row>
    <row r="13" spans="1:19" s="6" customFormat="1" x14ac:dyDescent="0.15">
      <c r="A13" s="126"/>
      <c r="B13" s="127"/>
      <c r="C13" s="127"/>
      <c r="D13" s="127"/>
      <c r="E13" s="127"/>
      <c r="F13" s="45"/>
      <c r="G13" s="116"/>
      <c r="H13" s="105"/>
      <c r="I13" s="105"/>
      <c r="J13" s="105"/>
      <c r="K13" s="105"/>
      <c r="L13" s="105"/>
      <c r="M13" s="105"/>
      <c r="N13" s="105"/>
      <c r="O13" s="118"/>
      <c r="P13" s="111"/>
      <c r="Q13" s="121"/>
      <c r="R13" s="111"/>
      <c r="S13" s="114"/>
    </row>
    <row r="14" spans="1:19" ht="13.5" customHeight="1" x14ac:dyDescent="0.15">
      <c r="A14" s="9" t="s">
        <v>80</v>
      </c>
      <c r="B14" s="3"/>
      <c r="C14" s="3"/>
      <c r="D14" s="3"/>
      <c r="E14" s="3"/>
      <c r="F14" s="3"/>
      <c r="G14" s="49">
        <v>-7215419646</v>
      </c>
      <c r="H14" s="62">
        <v>-237313208</v>
      </c>
      <c r="I14" s="62">
        <v>-1256150789</v>
      </c>
      <c r="J14" s="62">
        <v>-137289075</v>
      </c>
      <c r="K14" s="76">
        <v>-21960844</v>
      </c>
      <c r="L14" s="76">
        <v>-273838</v>
      </c>
      <c r="M14" s="76">
        <v>-876617</v>
      </c>
      <c r="N14" s="76">
        <v>135044</v>
      </c>
      <c r="O14" s="51">
        <f>SUM(G14:N14)</f>
        <v>-8869148973</v>
      </c>
      <c r="P14" s="66">
        <f>O14</f>
        <v>-8869148973</v>
      </c>
      <c r="Q14" s="47" t="s">
        <v>12</v>
      </c>
      <c r="R14" s="48">
        <v>649364535</v>
      </c>
      <c r="S14" s="50">
        <f>SUM(P14:R14)</f>
        <v>-8219784438</v>
      </c>
    </row>
    <row r="15" spans="1:19" ht="13.5" customHeight="1" x14ac:dyDescent="0.15">
      <c r="A15" s="15"/>
      <c r="B15" s="16" t="s">
        <v>81</v>
      </c>
      <c r="C15" s="16"/>
      <c r="D15" s="16"/>
      <c r="E15" s="16"/>
      <c r="F15" s="16"/>
      <c r="G15" s="17">
        <v>8609920666</v>
      </c>
      <c r="H15" s="63">
        <f>H16+H31</f>
        <v>275786894</v>
      </c>
      <c r="I15" s="63">
        <v>1257567820</v>
      </c>
      <c r="J15" s="63">
        <v>141067120</v>
      </c>
      <c r="K15" s="73">
        <v>21986073</v>
      </c>
      <c r="L15" s="73">
        <v>1477522</v>
      </c>
      <c r="M15" s="73">
        <v>2602524</v>
      </c>
      <c r="N15" s="73">
        <v>116950487</v>
      </c>
      <c r="O15" s="19">
        <f>SUM(G15:N15)</f>
        <v>10427359106</v>
      </c>
      <c r="P15" s="59">
        <f>O15</f>
        <v>10427359106</v>
      </c>
      <c r="Q15" s="18" t="s">
        <v>12</v>
      </c>
      <c r="R15" s="19">
        <v>-829096876</v>
      </c>
      <c r="S15" s="20">
        <f>SUM(P15:R15)</f>
        <v>9598262230</v>
      </c>
    </row>
    <row r="16" spans="1:19" ht="13.5" customHeight="1" x14ac:dyDescent="0.15">
      <c r="A16" s="15"/>
      <c r="B16" s="16"/>
      <c r="C16" s="16" t="s">
        <v>82</v>
      </c>
      <c r="D16" s="16"/>
      <c r="E16" s="16"/>
      <c r="F16" s="16"/>
      <c r="G16" s="17">
        <v>4813660644</v>
      </c>
      <c r="H16" s="63">
        <v>274089527</v>
      </c>
      <c r="I16" s="63">
        <v>38271420</v>
      </c>
      <c r="J16" s="63">
        <v>1459561</v>
      </c>
      <c r="K16" s="73">
        <v>10485615</v>
      </c>
      <c r="L16" s="73">
        <v>148041</v>
      </c>
      <c r="M16" s="73">
        <v>2383903</v>
      </c>
      <c r="N16" s="73">
        <v>116950487</v>
      </c>
      <c r="O16" s="19">
        <f t="shared" ref="O16:O38" si="0">SUM(G16:N16)</f>
        <v>5257449198</v>
      </c>
      <c r="P16" s="59">
        <f t="shared" ref="P16:P38" si="1">O16</f>
        <v>5257449198</v>
      </c>
      <c r="Q16" s="18" t="s">
        <v>12</v>
      </c>
      <c r="R16" s="19">
        <v>-129158053</v>
      </c>
      <c r="S16" s="20">
        <f t="shared" ref="S16:S38" si="2">SUM(P16:R16)</f>
        <v>5128291145</v>
      </c>
    </row>
    <row r="17" spans="1:19" ht="13.5" customHeight="1" x14ac:dyDescent="0.15">
      <c r="A17" s="15"/>
      <c r="B17" s="16"/>
      <c r="C17" s="16"/>
      <c r="D17" s="16" t="s">
        <v>83</v>
      </c>
      <c r="E17" s="16"/>
      <c r="F17" s="16"/>
      <c r="G17" s="17">
        <v>1519390336</v>
      </c>
      <c r="H17" s="63">
        <v>117746208</v>
      </c>
      <c r="I17" s="63">
        <v>64202</v>
      </c>
      <c r="J17" s="63">
        <v>1143310</v>
      </c>
      <c r="K17" s="73">
        <v>826657</v>
      </c>
      <c r="L17" s="73" t="s">
        <v>12</v>
      </c>
      <c r="M17" s="73">
        <v>241502</v>
      </c>
      <c r="N17" s="73">
        <v>81624226</v>
      </c>
      <c r="O17" s="19">
        <f t="shared" si="0"/>
        <v>1721036441</v>
      </c>
      <c r="P17" s="59">
        <f t="shared" si="1"/>
        <v>1721036441</v>
      </c>
      <c r="Q17" s="18" t="s">
        <v>12</v>
      </c>
      <c r="R17" s="19" t="s">
        <v>12</v>
      </c>
      <c r="S17" s="20">
        <f t="shared" si="2"/>
        <v>1721036441</v>
      </c>
    </row>
    <row r="18" spans="1:19" ht="13.5" customHeight="1" x14ac:dyDescent="0.15">
      <c r="A18" s="15"/>
      <c r="B18" s="16"/>
      <c r="C18" s="16"/>
      <c r="D18" s="16"/>
      <c r="E18" s="16" t="s">
        <v>84</v>
      </c>
      <c r="F18" s="16"/>
      <c r="G18" s="17">
        <v>1270399221</v>
      </c>
      <c r="H18" s="63">
        <v>117256882</v>
      </c>
      <c r="I18" s="63">
        <v>8247</v>
      </c>
      <c r="J18" s="63">
        <v>975732</v>
      </c>
      <c r="K18" s="73">
        <v>826051</v>
      </c>
      <c r="L18" s="73" t="s">
        <v>12</v>
      </c>
      <c r="M18" s="73">
        <v>168057</v>
      </c>
      <c r="N18" s="73">
        <v>81624226</v>
      </c>
      <c r="O18" s="19">
        <f t="shared" si="0"/>
        <v>1471258416</v>
      </c>
      <c r="P18" s="59">
        <f t="shared" si="1"/>
        <v>1471258416</v>
      </c>
      <c r="Q18" s="18" t="s">
        <v>12</v>
      </c>
      <c r="R18" s="19" t="s">
        <v>12</v>
      </c>
      <c r="S18" s="20">
        <f t="shared" si="2"/>
        <v>1471258416</v>
      </c>
    </row>
    <row r="19" spans="1:19" ht="13.5" customHeight="1" x14ac:dyDescent="0.15">
      <c r="A19" s="9"/>
      <c r="B19" s="3"/>
      <c r="C19" s="3"/>
      <c r="D19" s="3"/>
      <c r="E19" s="3" t="s">
        <v>85</v>
      </c>
      <c r="F19" s="3"/>
      <c r="G19" s="17">
        <v>93627281</v>
      </c>
      <c r="H19" s="63" t="s">
        <v>12</v>
      </c>
      <c r="I19" s="63" t="s">
        <v>12</v>
      </c>
      <c r="J19" s="63">
        <v>78497</v>
      </c>
      <c r="K19" s="73" t="s">
        <v>12</v>
      </c>
      <c r="L19" s="73" t="s">
        <v>12</v>
      </c>
      <c r="M19" s="73">
        <v>1248</v>
      </c>
      <c r="N19" s="73" t="s">
        <v>12</v>
      </c>
      <c r="O19" s="19">
        <f t="shared" si="0"/>
        <v>93707026</v>
      </c>
      <c r="P19" s="59">
        <f t="shared" si="1"/>
        <v>93707026</v>
      </c>
      <c r="Q19" s="18" t="s">
        <v>12</v>
      </c>
      <c r="R19" s="19" t="s">
        <v>12</v>
      </c>
      <c r="S19" s="20">
        <f t="shared" si="2"/>
        <v>93707026</v>
      </c>
    </row>
    <row r="20" spans="1:19" ht="13.5" customHeight="1" x14ac:dyDescent="0.15">
      <c r="A20" s="15"/>
      <c r="B20" s="16"/>
      <c r="C20" s="16"/>
      <c r="D20" s="16"/>
      <c r="E20" s="23" t="s">
        <v>86</v>
      </c>
      <c r="F20" s="16"/>
      <c r="G20" s="17">
        <v>72067491</v>
      </c>
      <c r="H20" s="63" t="s">
        <v>12</v>
      </c>
      <c r="I20" s="63" t="s">
        <v>12</v>
      </c>
      <c r="J20" s="63">
        <v>58449</v>
      </c>
      <c r="K20" s="73" t="s">
        <v>12</v>
      </c>
      <c r="L20" s="73" t="s">
        <v>12</v>
      </c>
      <c r="M20" s="73">
        <v>72197</v>
      </c>
      <c r="N20" s="73" t="s">
        <v>12</v>
      </c>
      <c r="O20" s="19">
        <f t="shared" si="0"/>
        <v>72198137</v>
      </c>
      <c r="P20" s="59">
        <f t="shared" si="1"/>
        <v>72198137</v>
      </c>
      <c r="Q20" s="18" t="s">
        <v>12</v>
      </c>
      <c r="R20" s="19" t="s">
        <v>12</v>
      </c>
      <c r="S20" s="20">
        <f t="shared" si="2"/>
        <v>72198137</v>
      </c>
    </row>
    <row r="21" spans="1:19" ht="13.5" customHeight="1" x14ac:dyDescent="0.15">
      <c r="A21" s="9"/>
      <c r="B21" s="3"/>
      <c r="C21" s="3"/>
      <c r="D21" s="3"/>
      <c r="E21" s="3" t="s">
        <v>31</v>
      </c>
      <c r="F21" s="3"/>
      <c r="G21" s="17">
        <v>83296343</v>
      </c>
      <c r="H21" s="63">
        <v>489326</v>
      </c>
      <c r="I21" s="63">
        <v>55955</v>
      </c>
      <c r="J21" s="63">
        <v>30632</v>
      </c>
      <c r="K21" s="73">
        <v>606</v>
      </c>
      <c r="L21" s="73" t="s">
        <v>12</v>
      </c>
      <c r="M21" s="73" t="s">
        <v>12</v>
      </c>
      <c r="N21" s="73" t="s">
        <v>12</v>
      </c>
      <c r="O21" s="19">
        <f t="shared" si="0"/>
        <v>83872862</v>
      </c>
      <c r="P21" s="59">
        <f t="shared" si="1"/>
        <v>83872862</v>
      </c>
      <c r="Q21" s="18" t="s">
        <v>12</v>
      </c>
      <c r="R21" s="19" t="s">
        <v>12</v>
      </c>
      <c r="S21" s="20">
        <f t="shared" si="2"/>
        <v>83872862</v>
      </c>
    </row>
    <row r="22" spans="1:19" ht="13.5" customHeight="1" x14ac:dyDescent="0.15">
      <c r="A22" s="15"/>
      <c r="B22" s="16"/>
      <c r="C22" s="16"/>
      <c r="D22" s="16" t="s">
        <v>87</v>
      </c>
      <c r="E22" s="16"/>
      <c r="F22" s="16"/>
      <c r="G22" s="17">
        <v>3141476583</v>
      </c>
      <c r="H22" s="63">
        <v>153138223</v>
      </c>
      <c r="I22" s="63">
        <v>9390437</v>
      </c>
      <c r="J22" s="63">
        <v>316251</v>
      </c>
      <c r="K22" s="73">
        <v>9658958</v>
      </c>
      <c r="L22" s="73">
        <v>148041</v>
      </c>
      <c r="M22" s="73">
        <v>2142401</v>
      </c>
      <c r="N22" s="73">
        <v>35127867</v>
      </c>
      <c r="O22" s="19">
        <f t="shared" si="0"/>
        <v>3351398761</v>
      </c>
      <c r="P22" s="59">
        <f t="shared" si="1"/>
        <v>3351398761</v>
      </c>
      <c r="Q22" s="18" t="s">
        <v>12</v>
      </c>
      <c r="R22" s="19">
        <v>-126563953</v>
      </c>
      <c r="S22" s="20">
        <f t="shared" si="2"/>
        <v>3224834808</v>
      </c>
    </row>
    <row r="23" spans="1:19" ht="13.5" customHeight="1" x14ac:dyDescent="0.15">
      <c r="A23" s="9"/>
      <c r="B23" s="3"/>
      <c r="C23" s="3"/>
      <c r="D23" s="3"/>
      <c r="E23" s="3" t="s">
        <v>88</v>
      </c>
      <c r="F23" s="3"/>
      <c r="G23" s="17">
        <v>1777024314</v>
      </c>
      <c r="H23" s="63">
        <v>58679882</v>
      </c>
      <c r="I23" s="63">
        <v>9388392</v>
      </c>
      <c r="J23" s="63">
        <v>316251</v>
      </c>
      <c r="K23" s="73">
        <v>9658958</v>
      </c>
      <c r="L23" s="73">
        <v>148041</v>
      </c>
      <c r="M23" s="73">
        <v>893553</v>
      </c>
      <c r="N23" s="73">
        <v>33602108</v>
      </c>
      <c r="O23" s="19">
        <f t="shared" si="0"/>
        <v>1889711499</v>
      </c>
      <c r="P23" s="59">
        <f t="shared" si="1"/>
        <v>1889711499</v>
      </c>
      <c r="Q23" s="18" t="s">
        <v>12</v>
      </c>
      <c r="R23" s="19">
        <v>-126563953</v>
      </c>
      <c r="S23" s="20">
        <f t="shared" si="2"/>
        <v>1763147546</v>
      </c>
    </row>
    <row r="24" spans="1:19" ht="13.5" customHeight="1" x14ac:dyDescent="0.15">
      <c r="A24" s="15"/>
      <c r="B24" s="16"/>
      <c r="C24" s="16"/>
      <c r="D24" s="16"/>
      <c r="E24" s="16" t="s">
        <v>89</v>
      </c>
      <c r="F24" s="16"/>
      <c r="G24" s="17">
        <v>174147986</v>
      </c>
      <c r="H24" s="63">
        <v>6852898</v>
      </c>
      <c r="I24" s="63" t="s">
        <v>12</v>
      </c>
      <c r="J24" s="63" t="s">
        <v>12</v>
      </c>
      <c r="K24" s="73" t="s">
        <v>12</v>
      </c>
      <c r="L24" s="73" t="s">
        <v>12</v>
      </c>
      <c r="M24" s="73">
        <v>97669</v>
      </c>
      <c r="N24" s="73">
        <v>1525759</v>
      </c>
      <c r="O24" s="19">
        <f t="shared" si="0"/>
        <v>182624312</v>
      </c>
      <c r="P24" s="59">
        <f t="shared" si="1"/>
        <v>182624312</v>
      </c>
      <c r="Q24" s="18" t="s">
        <v>12</v>
      </c>
      <c r="R24" s="19" t="s">
        <v>12</v>
      </c>
      <c r="S24" s="20">
        <f t="shared" si="2"/>
        <v>182624312</v>
      </c>
    </row>
    <row r="25" spans="1:19" ht="13.5" customHeight="1" x14ac:dyDescent="0.15">
      <c r="A25" s="9"/>
      <c r="B25" s="3"/>
      <c r="C25" s="3"/>
      <c r="D25" s="3"/>
      <c r="E25" s="3" t="s">
        <v>90</v>
      </c>
      <c r="F25" s="3"/>
      <c r="G25" s="17">
        <v>1190304283</v>
      </c>
      <c r="H25" s="63">
        <v>87470394</v>
      </c>
      <c r="I25" s="63">
        <v>2045</v>
      </c>
      <c r="J25" s="63" t="s">
        <v>12</v>
      </c>
      <c r="K25" s="73" t="s">
        <v>12</v>
      </c>
      <c r="L25" s="73" t="s">
        <v>12</v>
      </c>
      <c r="M25" s="73">
        <v>1151179</v>
      </c>
      <c r="N25" s="73" t="s">
        <v>12</v>
      </c>
      <c r="O25" s="19">
        <f t="shared" si="0"/>
        <v>1278927901</v>
      </c>
      <c r="P25" s="59">
        <f t="shared" si="1"/>
        <v>1278927901</v>
      </c>
      <c r="Q25" s="18" t="s">
        <v>12</v>
      </c>
      <c r="R25" s="19" t="s">
        <v>12</v>
      </c>
      <c r="S25" s="20">
        <f t="shared" si="2"/>
        <v>1278927901</v>
      </c>
    </row>
    <row r="26" spans="1:19" ht="13.5" customHeight="1" x14ac:dyDescent="0.15">
      <c r="A26" s="15"/>
      <c r="B26" s="16"/>
      <c r="C26" s="16"/>
      <c r="D26" s="16"/>
      <c r="E26" s="16" t="s">
        <v>31</v>
      </c>
      <c r="F26" s="16"/>
      <c r="G26" s="17" t="s">
        <v>184</v>
      </c>
      <c r="H26" s="63">
        <v>135049</v>
      </c>
      <c r="I26" s="63" t="s">
        <v>12</v>
      </c>
      <c r="J26" s="63" t="s">
        <v>12</v>
      </c>
      <c r="K26" s="73" t="s">
        <v>12</v>
      </c>
      <c r="L26" s="73" t="s">
        <v>12</v>
      </c>
      <c r="M26" s="73" t="s">
        <v>12</v>
      </c>
      <c r="N26" s="73" t="s">
        <v>12</v>
      </c>
      <c r="O26" s="19">
        <f t="shared" si="0"/>
        <v>135049</v>
      </c>
      <c r="P26" s="59">
        <f t="shared" si="1"/>
        <v>135049</v>
      </c>
      <c r="Q26" s="18" t="s">
        <v>12</v>
      </c>
      <c r="R26" s="19" t="s">
        <v>12</v>
      </c>
      <c r="S26" s="20">
        <f t="shared" si="2"/>
        <v>135049</v>
      </c>
    </row>
    <row r="27" spans="1:19" ht="13.5" customHeight="1" x14ac:dyDescent="0.15">
      <c r="A27" s="9"/>
      <c r="B27" s="3"/>
      <c r="C27" s="3"/>
      <c r="D27" s="3" t="s">
        <v>91</v>
      </c>
      <c r="E27" s="3"/>
      <c r="F27" s="3"/>
      <c r="G27" s="17">
        <v>152793725</v>
      </c>
      <c r="H27" s="63">
        <v>3205096</v>
      </c>
      <c r="I27" s="63">
        <v>28816781</v>
      </c>
      <c r="J27" s="63" t="s">
        <v>12</v>
      </c>
      <c r="K27" s="73" t="s">
        <v>12</v>
      </c>
      <c r="L27" s="73" t="s">
        <v>12</v>
      </c>
      <c r="M27" s="73" t="s">
        <v>12</v>
      </c>
      <c r="N27" s="73">
        <v>198394</v>
      </c>
      <c r="O27" s="19">
        <f t="shared" si="0"/>
        <v>185013996</v>
      </c>
      <c r="P27" s="59">
        <f t="shared" si="1"/>
        <v>185013996</v>
      </c>
      <c r="Q27" s="18" t="s">
        <v>12</v>
      </c>
      <c r="R27" s="19">
        <v>-2594100</v>
      </c>
      <c r="S27" s="20">
        <f t="shared" si="2"/>
        <v>182419896</v>
      </c>
    </row>
    <row r="28" spans="1:19" ht="13.5" customHeight="1" x14ac:dyDescent="0.15">
      <c r="A28" s="15"/>
      <c r="B28" s="16"/>
      <c r="C28" s="16"/>
      <c r="D28" s="16"/>
      <c r="E28" s="16" t="s">
        <v>92</v>
      </c>
      <c r="F28" s="16"/>
      <c r="G28" s="17">
        <v>112152678</v>
      </c>
      <c r="H28" s="63">
        <v>454545</v>
      </c>
      <c r="I28" s="63" t="s">
        <v>12</v>
      </c>
      <c r="J28" s="63" t="s">
        <v>12</v>
      </c>
      <c r="K28" s="73" t="s">
        <v>12</v>
      </c>
      <c r="L28" s="73" t="s">
        <v>12</v>
      </c>
      <c r="M28" s="73" t="s">
        <v>12</v>
      </c>
      <c r="N28" s="73" t="s">
        <v>12</v>
      </c>
      <c r="O28" s="19">
        <f t="shared" si="0"/>
        <v>112607223</v>
      </c>
      <c r="P28" s="59">
        <f t="shared" si="1"/>
        <v>112607223</v>
      </c>
      <c r="Q28" s="18" t="s">
        <v>12</v>
      </c>
      <c r="R28" s="19" t="s">
        <v>12</v>
      </c>
      <c r="S28" s="20">
        <f t="shared" si="2"/>
        <v>112607223</v>
      </c>
    </row>
    <row r="29" spans="1:19" ht="13.5" customHeight="1" x14ac:dyDescent="0.15">
      <c r="A29" s="9"/>
      <c r="B29" s="3"/>
      <c r="C29" s="3"/>
      <c r="D29" s="3"/>
      <c r="E29" s="22" t="s">
        <v>93</v>
      </c>
      <c r="F29" s="3"/>
      <c r="G29" s="17">
        <v>7081908</v>
      </c>
      <c r="H29" s="63" t="s">
        <v>12</v>
      </c>
      <c r="I29" s="63">
        <v>434</v>
      </c>
      <c r="J29" s="63" t="s">
        <v>12</v>
      </c>
      <c r="K29" s="73" t="s">
        <v>12</v>
      </c>
      <c r="L29" s="73" t="s">
        <v>12</v>
      </c>
      <c r="M29" s="73" t="s">
        <v>12</v>
      </c>
      <c r="N29" s="73" t="s">
        <v>12</v>
      </c>
      <c r="O29" s="19">
        <f t="shared" si="0"/>
        <v>7082342</v>
      </c>
      <c r="P29" s="59">
        <f t="shared" si="1"/>
        <v>7082342</v>
      </c>
      <c r="Q29" s="18" t="s">
        <v>12</v>
      </c>
      <c r="R29" s="19" t="s">
        <v>12</v>
      </c>
      <c r="S29" s="20">
        <f t="shared" si="2"/>
        <v>7082342</v>
      </c>
    </row>
    <row r="30" spans="1:19" ht="13.5" customHeight="1" x14ac:dyDescent="0.15">
      <c r="A30" s="15"/>
      <c r="B30" s="16"/>
      <c r="C30" s="16"/>
      <c r="D30" s="16"/>
      <c r="E30" s="16" t="s">
        <v>31</v>
      </c>
      <c r="F30" s="16"/>
      <c r="G30" s="17">
        <v>33559139</v>
      </c>
      <c r="H30" s="63">
        <v>2750551</v>
      </c>
      <c r="I30" s="63">
        <v>28816347</v>
      </c>
      <c r="J30" s="63" t="s">
        <v>12</v>
      </c>
      <c r="K30" s="73" t="s">
        <v>12</v>
      </c>
      <c r="L30" s="73" t="s">
        <v>12</v>
      </c>
      <c r="M30" s="73" t="s">
        <v>12</v>
      </c>
      <c r="N30" s="73">
        <v>198394</v>
      </c>
      <c r="O30" s="19">
        <f t="shared" si="0"/>
        <v>65324431</v>
      </c>
      <c r="P30" s="59">
        <f t="shared" si="1"/>
        <v>65324431</v>
      </c>
      <c r="Q30" s="18" t="s">
        <v>12</v>
      </c>
      <c r="R30" s="19">
        <v>-2594100</v>
      </c>
      <c r="S30" s="20">
        <f t="shared" si="2"/>
        <v>62730331</v>
      </c>
    </row>
    <row r="31" spans="1:19" ht="13.5" customHeight="1" x14ac:dyDescent="0.15">
      <c r="A31" s="9"/>
      <c r="B31" s="3"/>
      <c r="C31" s="3" t="s">
        <v>94</v>
      </c>
      <c r="D31" s="3"/>
      <c r="E31" s="3"/>
      <c r="F31" s="3"/>
      <c r="G31" s="17">
        <v>3796260022</v>
      </c>
      <c r="H31" s="63">
        <f>H33+H36</f>
        <v>1697367</v>
      </c>
      <c r="I31" s="63">
        <v>1219296400</v>
      </c>
      <c r="J31" s="63">
        <v>139607559</v>
      </c>
      <c r="K31" s="73">
        <v>11500458</v>
      </c>
      <c r="L31" s="73">
        <v>1329481</v>
      </c>
      <c r="M31" s="73">
        <v>218621</v>
      </c>
      <c r="N31" s="73" t="s">
        <v>12</v>
      </c>
      <c r="O31" s="19">
        <f t="shared" si="0"/>
        <v>5169909908</v>
      </c>
      <c r="P31" s="59">
        <f t="shared" si="1"/>
        <v>5169909908</v>
      </c>
      <c r="Q31" s="18" t="s">
        <v>12</v>
      </c>
      <c r="R31" s="19">
        <v>-699938823</v>
      </c>
      <c r="S31" s="20">
        <f t="shared" si="2"/>
        <v>4469971085</v>
      </c>
    </row>
    <row r="32" spans="1:19" ht="13.5" customHeight="1" x14ac:dyDescent="0.15">
      <c r="A32" s="15"/>
      <c r="B32" s="16"/>
      <c r="C32" s="16"/>
      <c r="D32" s="16" t="s">
        <v>95</v>
      </c>
      <c r="E32" s="16"/>
      <c r="F32" s="16"/>
      <c r="G32" s="17">
        <v>3380514696</v>
      </c>
      <c r="H32" s="63" t="s">
        <v>188</v>
      </c>
      <c r="I32" s="63">
        <v>1219296400</v>
      </c>
      <c r="J32" s="63">
        <v>40811</v>
      </c>
      <c r="K32" s="73">
        <v>11500458</v>
      </c>
      <c r="L32" s="73">
        <v>1329481</v>
      </c>
      <c r="M32" s="73">
        <v>162336</v>
      </c>
      <c r="N32" s="73" t="s">
        <v>12</v>
      </c>
      <c r="O32" s="19">
        <f t="shared" si="0"/>
        <v>4612844182</v>
      </c>
      <c r="P32" s="59">
        <f t="shared" si="1"/>
        <v>4612844182</v>
      </c>
      <c r="Q32" s="18" t="s">
        <v>12</v>
      </c>
      <c r="R32" s="19">
        <v>-699938823</v>
      </c>
      <c r="S32" s="20">
        <f t="shared" si="2"/>
        <v>3912905359</v>
      </c>
    </row>
    <row r="33" spans="1:19" ht="13.5" customHeight="1" x14ac:dyDescent="0.15">
      <c r="A33" s="15"/>
      <c r="B33" s="16"/>
      <c r="C33" s="16"/>
      <c r="D33" s="16" t="s">
        <v>96</v>
      </c>
      <c r="E33" s="16"/>
      <c r="F33" s="16"/>
      <c r="G33" s="17">
        <v>380465180</v>
      </c>
      <c r="H33" s="63">
        <v>1402012</v>
      </c>
      <c r="I33" s="63" t="s">
        <v>12</v>
      </c>
      <c r="J33" s="63">
        <v>19657</v>
      </c>
      <c r="K33" s="73" t="s">
        <v>12</v>
      </c>
      <c r="L33" s="73" t="s">
        <v>12</v>
      </c>
      <c r="M33" s="73" t="s">
        <v>12</v>
      </c>
      <c r="N33" s="73" t="s">
        <v>12</v>
      </c>
      <c r="O33" s="19">
        <f t="shared" si="0"/>
        <v>381886849</v>
      </c>
      <c r="P33" s="59">
        <f t="shared" si="1"/>
        <v>381886849</v>
      </c>
      <c r="Q33" s="18" t="s">
        <v>12</v>
      </c>
      <c r="R33" s="19" t="s">
        <v>12</v>
      </c>
      <c r="S33" s="20">
        <f t="shared" si="2"/>
        <v>381886849</v>
      </c>
    </row>
    <row r="34" spans="1:19" ht="13.5" customHeight="1" x14ac:dyDescent="0.15">
      <c r="A34" s="15"/>
      <c r="B34" s="16"/>
      <c r="C34" s="16"/>
      <c r="D34" s="77" t="s">
        <v>185</v>
      </c>
      <c r="E34" s="16"/>
      <c r="F34" s="16"/>
      <c r="G34" s="17" t="s">
        <v>184</v>
      </c>
      <c r="H34" s="63" t="s">
        <v>12</v>
      </c>
      <c r="I34" s="63" t="s">
        <v>12</v>
      </c>
      <c r="J34" s="63">
        <v>139547091</v>
      </c>
      <c r="K34" s="73" t="s">
        <v>12</v>
      </c>
      <c r="L34" s="73" t="s">
        <v>12</v>
      </c>
      <c r="M34" s="73" t="s">
        <v>12</v>
      </c>
      <c r="N34" s="73" t="s">
        <v>12</v>
      </c>
      <c r="O34" s="19">
        <f t="shared" si="0"/>
        <v>139547091</v>
      </c>
      <c r="P34" s="59">
        <f t="shared" si="1"/>
        <v>139547091</v>
      </c>
      <c r="Q34" s="18" t="s">
        <v>12</v>
      </c>
      <c r="R34" s="19" t="s">
        <v>12</v>
      </c>
      <c r="S34" s="20">
        <f t="shared" si="2"/>
        <v>139547091</v>
      </c>
    </row>
    <row r="35" spans="1:19" ht="13.5" customHeight="1" x14ac:dyDescent="0.15">
      <c r="A35" s="15"/>
      <c r="B35" s="16"/>
      <c r="C35" s="16"/>
      <c r="D35" s="16" t="s">
        <v>97</v>
      </c>
      <c r="E35" s="16"/>
      <c r="F35" s="16"/>
      <c r="G35" s="17" t="s">
        <v>184</v>
      </c>
      <c r="H35" s="63" t="s">
        <v>12</v>
      </c>
      <c r="I35" s="63" t="s">
        <v>12</v>
      </c>
      <c r="J35" s="63" t="s">
        <v>12</v>
      </c>
      <c r="K35" s="73" t="s">
        <v>12</v>
      </c>
      <c r="L35" s="73" t="s">
        <v>12</v>
      </c>
      <c r="M35" s="73" t="s">
        <v>12</v>
      </c>
      <c r="N35" s="73" t="s">
        <v>12</v>
      </c>
      <c r="O35" s="19" t="s">
        <v>12</v>
      </c>
      <c r="P35" s="59" t="str">
        <f t="shared" si="1"/>
        <v>-</v>
      </c>
      <c r="Q35" s="18" t="s">
        <v>12</v>
      </c>
      <c r="R35" s="19" t="s">
        <v>12</v>
      </c>
      <c r="S35" s="20" t="s">
        <v>12</v>
      </c>
    </row>
    <row r="36" spans="1:19" ht="13.5" customHeight="1" x14ac:dyDescent="0.15">
      <c r="A36" s="15"/>
      <c r="B36" s="16"/>
      <c r="C36" s="16"/>
      <c r="D36" s="16" t="s">
        <v>31</v>
      </c>
      <c r="E36" s="16"/>
      <c r="F36" s="16"/>
      <c r="G36" s="17">
        <v>35280146</v>
      </c>
      <c r="H36" s="63">
        <v>295355</v>
      </c>
      <c r="I36" s="63" t="s">
        <v>12</v>
      </c>
      <c r="J36" s="63" t="s">
        <v>12</v>
      </c>
      <c r="K36" s="63" t="s">
        <v>12</v>
      </c>
      <c r="L36" s="63" t="s">
        <v>12</v>
      </c>
      <c r="M36" s="73">
        <v>56285</v>
      </c>
      <c r="N36" s="73" t="s">
        <v>12</v>
      </c>
      <c r="O36" s="19">
        <f t="shared" si="0"/>
        <v>35631786</v>
      </c>
      <c r="P36" s="59">
        <f t="shared" si="1"/>
        <v>35631786</v>
      </c>
      <c r="Q36" s="18" t="s">
        <v>12</v>
      </c>
      <c r="R36" s="19" t="s">
        <v>12</v>
      </c>
      <c r="S36" s="20">
        <f t="shared" si="2"/>
        <v>35631786</v>
      </c>
    </row>
    <row r="37" spans="1:19" ht="13.5" customHeight="1" x14ac:dyDescent="0.15">
      <c r="A37" s="15"/>
      <c r="B37" s="16" t="s">
        <v>98</v>
      </c>
      <c r="C37" s="16"/>
      <c r="D37" s="16"/>
      <c r="E37" s="16"/>
      <c r="F37" s="16"/>
      <c r="G37" s="17">
        <v>1394501020</v>
      </c>
      <c r="H37" s="63">
        <f>H38+H39</f>
        <v>38473686</v>
      </c>
      <c r="I37" s="63">
        <v>1417031</v>
      </c>
      <c r="J37" s="63">
        <v>3778045</v>
      </c>
      <c r="K37" s="73">
        <v>25229</v>
      </c>
      <c r="L37" s="73">
        <v>1203684</v>
      </c>
      <c r="M37" s="73">
        <v>1725907</v>
      </c>
      <c r="N37" s="73">
        <v>117085531</v>
      </c>
      <c r="O37" s="19">
        <f t="shared" si="0"/>
        <v>1558210133</v>
      </c>
      <c r="P37" s="59">
        <f t="shared" si="1"/>
        <v>1558210133</v>
      </c>
      <c r="Q37" s="18" t="s">
        <v>12</v>
      </c>
      <c r="R37" s="19">
        <v>-179732341</v>
      </c>
      <c r="S37" s="20">
        <f t="shared" si="2"/>
        <v>1378477792</v>
      </c>
    </row>
    <row r="38" spans="1:19" ht="13.5" customHeight="1" x14ac:dyDescent="0.15">
      <c r="A38" s="15"/>
      <c r="B38" s="16"/>
      <c r="C38" s="16" t="s">
        <v>99</v>
      </c>
      <c r="D38" s="16"/>
      <c r="E38" s="16"/>
      <c r="F38" s="16"/>
      <c r="G38" s="17">
        <v>1264293477</v>
      </c>
      <c r="H38" s="63">
        <v>17712767</v>
      </c>
      <c r="I38" s="63" t="s">
        <v>12</v>
      </c>
      <c r="J38" s="63" t="s">
        <v>12</v>
      </c>
      <c r="K38" s="63" t="s">
        <v>12</v>
      </c>
      <c r="L38" s="63" t="s">
        <v>12</v>
      </c>
      <c r="M38" s="73">
        <v>1590921</v>
      </c>
      <c r="N38" s="73" t="s">
        <v>12</v>
      </c>
      <c r="O38" s="19">
        <f t="shared" si="0"/>
        <v>1283597165</v>
      </c>
      <c r="P38" s="59">
        <f t="shared" si="1"/>
        <v>1283597165</v>
      </c>
      <c r="Q38" s="18" t="s">
        <v>12</v>
      </c>
      <c r="R38" s="19">
        <v>-3428380</v>
      </c>
      <c r="S38" s="20">
        <f t="shared" si="2"/>
        <v>1280168785</v>
      </c>
    </row>
    <row r="39" spans="1:19" ht="13.5" customHeight="1" x14ac:dyDescent="0.15">
      <c r="A39" s="26"/>
      <c r="B39" s="27"/>
      <c r="C39" s="27" t="s">
        <v>31</v>
      </c>
      <c r="D39" s="27"/>
      <c r="E39" s="27"/>
      <c r="F39" s="27"/>
      <c r="G39" s="29">
        <v>130207543</v>
      </c>
      <c r="H39" s="64">
        <f>16739006--4021913</f>
        <v>20760919</v>
      </c>
      <c r="I39" s="64">
        <v>1417031</v>
      </c>
      <c r="J39" s="64">
        <v>3778045</v>
      </c>
      <c r="K39" s="74">
        <v>25229</v>
      </c>
      <c r="L39" s="74">
        <v>1203684</v>
      </c>
      <c r="M39" s="74">
        <v>134986</v>
      </c>
      <c r="N39" s="74">
        <v>117085531</v>
      </c>
      <c r="O39" s="30">
        <f>SUM(G39:N39)</f>
        <v>274612968</v>
      </c>
      <c r="P39" s="60">
        <f>O39</f>
        <v>274612968</v>
      </c>
      <c r="Q39" s="28" t="s">
        <v>12</v>
      </c>
      <c r="R39" s="30">
        <v>-176303961</v>
      </c>
      <c r="S39" s="31">
        <f>SUM(P39:R39)</f>
        <v>98309007</v>
      </c>
    </row>
    <row r="40" spans="1:19" ht="13.5" customHeight="1" x14ac:dyDescent="0.15">
      <c r="A40" s="32" t="s">
        <v>100</v>
      </c>
      <c r="B40" s="33"/>
      <c r="C40" s="33"/>
      <c r="D40" s="33"/>
      <c r="E40" s="33"/>
      <c r="F40" s="33"/>
      <c r="G40" s="49">
        <v>-7471153094</v>
      </c>
      <c r="H40" s="62">
        <v>-237211326</v>
      </c>
      <c r="I40" s="62">
        <v>-1256150789</v>
      </c>
      <c r="J40" s="62">
        <v>-137288957</v>
      </c>
      <c r="K40" s="76">
        <v>-21960844</v>
      </c>
      <c r="L40" s="76">
        <v>-273838</v>
      </c>
      <c r="M40" s="76">
        <v>-876617</v>
      </c>
      <c r="N40" s="76">
        <v>135044</v>
      </c>
      <c r="O40" s="51">
        <f>SUM(G40:N40)</f>
        <v>-9124780421</v>
      </c>
      <c r="P40" s="66">
        <f>O40</f>
        <v>-9124780421</v>
      </c>
      <c r="Q40" s="46" t="s">
        <v>12</v>
      </c>
      <c r="R40" s="51">
        <v>649364535</v>
      </c>
      <c r="S40" s="50">
        <f>SUM(P40:R40)</f>
        <v>-8475415886</v>
      </c>
    </row>
    <row r="41" spans="1:19" ht="13.5" customHeight="1" x14ac:dyDescent="0.15">
      <c r="A41" s="15"/>
      <c r="B41" s="16" t="s">
        <v>101</v>
      </c>
      <c r="C41" s="16"/>
      <c r="D41" s="16"/>
      <c r="E41" s="16"/>
      <c r="F41" s="16"/>
      <c r="G41" s="17">
        <v>256979973</v>
      </c>
      <c r="H41" s="63" t="s">
        <v>12</v>
      </c>
      <c r="I41" s="63" t="s">
        <v>12</v>
      </c>
      <c r="J41" s="63" t="s">
        <v>12</v>
      </c>
      <c r="K41" s="73" t="s">
        <v>12</v>
      </c>
      <c r="L41" s="73" t="s">
        <v>12</v>
      </c>
      <c r="M41" s="73" t="s">
        <v>12</v>
      </c>
      <c r="N41" s="73" t="s">
        <v>12</v>
      </c>
      <c r="O41" s="19">
        <f>SUM(G41:N41)</f>
        <v>256979973</v>
      </c>
      <c r="P41" s="59">
        <f t="shared" ref="P41:P48" si="3">O41</f>
        <v>256979973</v>
      </c>
      <c r="Q41" s="18" t="s">
        <v>12</v>
      </c>
      <c r="R41" s="19" t="s">
        <v>12</v>
      </c>
      <c r="S41" s="20">
        <f>SUM(P41:R41)</f>
        <v>256979973</v>
      </c>
    </row>
    <row r="42" spans="1:19" ht="13.5" customHeight="1" x14ac:dyDescent="0.15">
      <c r="A42" s="15"/>
      <c r="B42" s="16"/>
      <c r="C42" s="16" t="s">
        <v>102</v>
      </c>
      <c r="D42" s="16"/>
      <c r="E42" s="16"/>
      <c r="F42" s="16"/>
      <c r="G42" s="17">
        <v>244703939</v>
      </c>
      <c r="H42" s="63" t="s">
        <v>12</v>
      </c>
      <c r="I42" s="63" t="s">
        <v>12</v>
      </c>
      <c r="J42" s="63" t="s">
        <v>12</v>
      </c>
      <c r="K42" s="73" t="s">
        <v>12</v>
      </c>
      <c r="L42" s="73" t="s">
        <v>12</v>
      </c>
      <c r="M42" s="73" t="s">
        <v>12</v>
      </c>
      <c r="N42" s="73" t="s">
        <v>12</v>
      </c>
      <c r="O42" s="19">
        <f t="shared" ref="O42:O48" si="4">SUM(G42:N42)</f>
        <v>244703939</v>
      </c>
      <c r="P42" s="59">
        <f t="shared" si="3"/>
        <v>244703939</v>
      </c>
      <c r="Q42" s="18" t="s">
        <v>12</v>
      </c>
      <c r="R42" s="19" t="s">
        <v>12</v>
      </c>
      <c r="S42" s="20">
        <f t="shared" ref="S42:S48" si="5">SUM(P42:R42)</f>
        <v>244703939</v>
      </c>
    </row>
    <row r="43" spans="1:19" ht="13.5" customHeight="1" x14ac:dyDescent="0.15">
      <c r="A43" s="15"/>
      <c r="B43" s="16"/>
      <c r="C43" s="16" t="s">
        <v>103</v>
      </c>
      <c r="D43" s="16"/>
      <c r="E43" s="16"/>
      <c r="F43" s="16"/>
      <c r="G43" s="17">
        <v>12033816</v>
      </c>
      <c r="H43" s="63" t="s">
        <v>12</v>
      </c>
      <c r="I43" s="63" t="s">
        <v>12</v>
      </c>
      <c r="J43" s="63" t="s">
        <v>12</v>
      </c>
      <c r="K43" s="73" t="s">
        <v>12</v>
      </c>
      <c r="L43" s="73" t="s">
        <v>12</v>
      </c>
      <c r="M43" s="73" t="s">
        <v>12</v>
      </c>
      <c r="N43" s="73" t="s">
        <v>12</v>
      </c>
      <c r="O43" s="19">
        <f t="shared" si="4"/>
        <v>12033816</v>
      </c>
      <c r="P43" s="59">
        <f t="shared" si="3"/>
        <v>12033816</v>
      </c>
      <c r="Q43" s="18" t="s">
        <v>12</v>
      </c>
      <c r="R43" s="19" t="s">
        <v>12</v>
      </c>
      <c r="S43" s="20">
        <f t="shared" si="5"/>
        <v>12033816</v>
      </c>
    </row>
    <row r="44" spans="1:19" ht="13.5" customHeight="1" x14ac:dyDescent="0.15">
      <c r="A44" s="15"/>
      <c r="B44" s="16"/>
      <c r="C44" s="16" t="s">
        <v>104</v>
      </c>
      <c r="D44" s="16"/>
      <c r="E44" s="16"/>
      <c r="F44" s="16"/>
      <c r="G44" s="17" t="s">
        <v>184</v>
      </c>
      <c r="H44" s="63" t="s">
        <v>12</v>
      </c>
      <c r="I44" s="63" t="s">
        <v>12</v>
      </c>
      <c r="J44" s="63" t="s">
        <v>12</v>
      </c>
      <c r="K44" s="63" t="s">
        <v>12</v>
      </c>
      <c r="L44" s="63" t="s">
        <v>12</v>
      </c>
      <c r="M44" s="63" t="s">
        <v>12</v>
      </c>
      <c r="N44" s="63" t="s">
        <v>12</v>
      </c>
      <c r="O44" s="19" t="s">
        <v>12</v>
      </c>
      <c r="P44" s="59" t="str">
        <f t="shared" si="3"/>
        <v>-</v>
      </c>
      <c r="Q44" s="18" t="s">
        <v>12</v>
      </c>
      <c r="R44" s="19" t="s">
        <v>12</v>
      </c>
      <c r="S44" s="20" t="s">
        <v>12</v>
      </c>
    </row>
    <row r="45" spans="1:19" ht="13.5" customHeight="1" x14ac:dyDescent="0.15">
      <c r="A45" s="15"/>
      <c r="B45" s="16"/>
      <c r="C45" s="16" t="s">
        <v>105</v>
      </c>
      <c r="D45" s="16"/>
      <c r="E45" s="16"/>
      <c r="F45" s="16"/>
      <c r="G45" s="17" t="s">
        <v>184</v>
      </c>
      <c r="H45" s="63" t="s">
        <v>12</v>
      </c>
      <c r="I45" s="63" t="s">
        <v>12</v>
      </c>
      <c r="J45" s="63" t="s">
        <v>12</v>
      </c>
      <c r="K45" s="73" t="s">
        <v>12</v>
      </c>
      <c r="L45" s="73" t="s">
        <v>12</v>
      </c>
      <c r="M45" s="73" t="s">
        <v>12</v>
      </c>
      <c r="N45" s="73" t="s">
        <v>12</v>
      </c>
      <c r="O45" s="19" t="s">
        <v>12</v>
      </c>
      <c r="P45" s="59" t="str">
        <f t="shared" si="3"/>
        <v>-</v>
      </c>
      <c r="Q45" s="18" t="s">
        <v>12</v>
      </c>
      <c r="R45" s="19" t="s">
        <v>12</v>
      </c>
      <c r="S45" s="20" t="s">
        <v>12</v>
      </c>
    </row>
    <row r="46" spans="1:19" ht="13.5" customHeight="1" x14ac:dyDescent="0.15">
      <c r="A46" s="15"/>
      <c r="B46" s="16"/>
      <c r="C46" s="16" t="s">
        <v>31</v>
      </c>
      <c r="D46" s="16"/>
      <c r="E46" s="16"/>
      <c r="F46" s="16"/>
      <c r="G46" s="17">
        <v>242218</v>
      </c>
      <c r="H46" s="63" t="s">
        <v>12</v>
      </c>
      <c r="I46" s="63" t="s">
        <v>12</v>
      </c>
      <c r="J46" s="63" t="s">
        <v>12</v>
      </c>
      <c r="K46" s="73" t="s">
        <v>12</v>
      </c>
      <c r="L46" s="73" t="s">
        <v>12</v>
      </c>
      <c r="M46" s="73" t="s">
        <v>12</v>
      </c>
      <c r="N46" s="73" t="s">
        <v>12</v>
      </c>
      <c r="O46" s="19">
        <f t="shared" si="4"/>
        <v>242218</v>
      </c>
      <c r="P46" s="59">
        <f t="shared" si="3"/>
        <v>242218</v>
      </c>
      <c r="Q46" s="18" t="s">
        <v>12</v>
      </c>
      <c r="R46" s="19" t="s">
        <v>12</v>
      </c>
      <c r="S46" s="20">
        <f t="shared" si="5"/>
        <v>242218</v>
      </c>
    </row>
    <row r="47" spans="1:19" ht="13.5" customHeight="1" x14ac:dyDescent="0.15">
      <c r="A47" s="15"/>
      <c r="B47" s="16" t="s">
        <v>106</v>
      </c>
      <c r="C47" s="16"/>
      <c r="D47" s="16"/>
      <c r="E47" s="16"/>
      <c r="F47" s="16"/>
      <c r="G47" s="17">
        <v>1246525</v>
      </c>
      <c r="H47" s="63">
        <v>101882</v>
      </c>
      <c r="I47" s="63" t="s">
        <v>12</v>
      </c>
      <c r="J47" s="63">
        <v>118</v>
      </c>
      <c r="K47" s="73" t="s">
        <v>12</v>
      </c>
      <c r="L47" s="73" t="s">
        <v>12</v>
      </c>
      <c r="M47" s="73" t="s">
        <v>12</v>
      </c>
      <c r="N47" s="73" t="s">
        <v>12</v>
      </c>
      <c r="O47" s="19">
        <f t="shared" si="4"/>
        <v>1348525</v>
      </c>
      <c r="P47" s="59">
        <f t="shared" si="3"/>
        <v>1348525</v>
      </c>
      <c r="Q47" s="18" t="s">
        <v>12</v>
      </c>
      <c r="R47" s="19" t="s">
        <v>12</v>
      </c>
      <c r="S47" s="20">
        <f t="shared" si="5"/>
        <v>1348525</v>
      </c>
    </row>
    <row r="48" spans="1:19" ht="13.5" customHeight="1" x14ac:dyDescent="0.15">
      <c r="A48" s="15"/>
      <c r="B48" s="16" t="s">
        <v>50</v>
      </c>
      <c r="C48" s="16" t="s">
        <v>107</v>
      </c>
      <c r="D48" s="16"/>
      <c r="E48" s="16"/>
      <c r="F48" s="16"/>
      <c r="G48" s="17">
        <v>1245925</v>
      </c>
      <c r="H48" s="63">
        <v>101882</v>
      </c>
      <c r="I48" s="63" t="s">
        <v>12</v>
      </c>
      <c r="J48" s="63">
        <v>118</v>
      </c>
      <c r="K48" s="73" t="s">
        <v>12</v>
      </c>
      <c r="L48" s="73" t="s">
        <v>12</v>
      </c>
      <c r="M48" s="73" t="s">
        <v>12</v>
      </c>
      <c r="N48" s="73" t="s">
        <v>12</v>
      </c>
      <c r="O48" s="19">
        <f t="shared" si="4"/>
        <v>1347925</v>
      </c>
      <c r="P48" s="59">
        <f t="shared" si="3"/>
        <v>1347925</v>
      </c>
      <c r="Q48" s="18" t="s">
        <v>12</v>
      </c>
      <c r="R48" s="19" t="s">
        <v>12</v>
      </c>
      <c r="S48" s="20">
        <f t="shared" si="5"/>
        <v>1347925</v>
      </c>
    </row>
    <row r="49" spans="1:19" ht="13.5" customHeight="1" thickBot="1" x14ac:dyDescent="0.2">
      <c r="A49" s="35"/>
      <c r="B49" s="36"/>
      <c r="C49" s="36" t="s">
        <v>31</v>
      </c>
      <c r="D49" s="36"/>
      <c r="E49" s="36"/>
      <c r="F49" s="36"/>
      <c r="G49" s="38">
        <v>600</v>
      </c>
      <c r="H49" s="65" t="s">
        <v>12</v>
      </c>
      <c r="I49" s="65" t="s">
        <v>12</v>
      </c>
      <c r="J49" s="65" t="s">
        <v>12</v>
      </c>
      <c r="K49" s="75" t="s">
        <v>12</v>
      </c>
      <c r="L49" s="75" t="s">
        <v>12</v>
      </c>
      <c r="M49" s="75" t="s">
        <v>12</v>
      </c>
      <c r="N49" s="75" t="s">
        <v>12</v>
      </c>
      <c r="O49" s="39">
        <f>SUM(G49:N49)</f>
        <v>600</v>
      </c>
      <c r="P49" s="61">
        <f>O49</f>
        <v>600</v>
      </c>
      <c r="Q49" s="37" t="s">
        <v>12</v>
      </c>
      <c r="R49" s="39" t="s">
        <v>12</v>
      </c>
      <c r="S49" s="40">
        <f>SUM(P49:R49)</f>
        <v>600</v>
      </c>
    </row>
  </sheetData>
  <mergeCells count="16">
    <mergeCell ref="A10:E13"/>
    <mergeCell ref="G10:S10"/>
    <mergeCell ref="K12:K13"/>
    <mergeCell ref="L12:L13"/>
    <mergeCell ref="M12:M13"/>
    <mergeCell ref="N12:N13"/>
    <mergeCell ref="G11:O11"/>
    <mergeCell ref="R11:R13"/>
    <mergeCell ref="S11:S13"/>
    <mergeCell ref="G12:G13"/>
    <mergeCell ref="H12:H13"/>
    <mergeCell ref="I12:I13"/>
    <mergeCell ref="J12:J13"/>
    <mergeCell ref="O12:O13"/>
    <mergeCell ref="P11:P13"/>
    <mergeCell ref="Q11:Q13"/>
  </mergeCells>
  <phoneticPr fontId="2"/>
  <printOptions horizontalCentered="1"/>
  <pageMargins left="0.19685039370078741" right="0.19685039370078741" top="0.39370078740157477" bottom="0.39370078740157477" header="0.51181102362204722" footer="0.51181102362204722"/>
  <pageSetup paperSize="8" scale="67" orientation="landscape" r:id="rId1"/>
  <headerFooter alignWithMargins="0"/>
  <colBreaks count="2" manualBreakCount="2">
    <brk id="1" max="1048575" man="1"/>
    <brk id="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T32"/>
  <sheetViews>
    <sheetView topLeftCell="A9" zoomScale="85" zoomScaleNormal="85" zoomScaleSheetLayoutView="55" workbookViewId="0">
      <selection activeCell="G14" sqref="G14"/>
    </sheetView>
  </sheetViews>
  <sheetFormatPr defaultRowHeight="13.5" x14ac:dyDescent="0.15"/>
  <cols>
    <col min="1" max="5" width="1.75" style="1" customWidth="1"/>
    <col min="6" max="6" width="19.375" style="1" customWidth="1"/>
    <col min="7" max="19" width="21.625" style="1" customWidth="1"/>
    <col min="20" max="16384" width="9" style="1"/>
  </cols>
  <sheetData>
    <row r="1" spans="1:19" hidden="1" x14ac:dyDescent="0.15"/>
    <row r="2" spans="1:19" ht="13.35" hidden="1" customHeight="1" x14ac:dyDescent="0.15">
      <c r="A2" s="2"/>
      <c r="B2" s="2"/>
      <c r="C2" s="2"/>
      <c r="D2" s="2"/>
      <c r="E2" s="2"/>
      <c r="F2" s="2"/>
    </row>
    <row r="3" spans="1:19" ht="13.35" hidden="1" customHeight="1" x14ac:dyDescent="0.15">
      <c r="A3" s="2"/>
      <c r="B3" s="2"/>
      <c r="C3" s="2"/>
      <c r="D3" s="2"/>
      <c r="E3" s="2"/>
      <c r="F3" s="2"/>
    </row>
    <row r="4" spans="1:19" ht="13.35" hidden="1" customHeight="1" x14ac:dyDescent="0.15">
      <c r="A4" s="2"/>
      <c r="B4" s="2"/>
      <c r="C4" s="2"/>
      <c r="D4" s="2"/>
      <c r="E4" s="2"/>
      <c r="F4" s="2"/>
    </row>
    <row r="5" spans="1:19" ht="13.35" hidden="1" customHeight="1" x14ac:dyDescent="0.15">
      <c r="A5" s="2"/>
      <c r="B5" s="2"/>
      <c r="C5" s="2"/>
      <c r="D5" s="2"/>
      <c r="E5" s="2"/>
      <c r="F5" s="2"/>
    </row>
    <row r="6" spans="1:19" ht="13.35" hidden="1" customHeight="1" x14ac:dyDescent="0.15">
      <c r="A6" s="2"/>
      <c r="B6" s="2"/>
      <c r="C6" s="2"/>
      <c r="D6" s="2"/>
      <c r="E6" s="2"/>
      <c r="F6" s="2"/>
    </row>
    <row r="7" spans="1:19" ht="13.35" hidden="1" customHeight="1" x14ac:dyDescent="0.15">
      <c r="A7" s="2"/>
      <c r="B7" s="2"/>
      <c r="C7" s="2"/>
      <c r="D7" s="2"/>
      <c r="E7" s="2"/>
      <c r="F7" s="2"/>
    </row>
    <row r="8" spans="1:19" ht="13.5" hidden="1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4.25" customHeight="1" thickBot="1" x14ac:dyDescent="0.2">
      <c r="A9" s="3" t="s">
        <v>108</v>
      </c>
      <c r="B9" s="3"/>
      <c r="C9" s="3"/>
      <c r="D9" s="3"/>
      <c r="E9" s="3"/>
      <c r="P9" s="4"/>
      <c r="Q9" s="4"/>
      <c r="R9" s="4"/>
      <c r="S9" s="4" t="s">
        <v>171</v>
      </c>
    </row>
    <row r="10" spans="1:19" x14ac:dyDescent="0.15">
      <c r="A10" s="94" t="s">
        <v>1</v>
      </c>
      <c r="B10" s="95"/>
      <c r="C10" s="95"/>
      <c r="D10" s="95"/>
      <c r="E10" s="95"/>
      <c r="F10" s="5"/>
      <c r="G10" s="100" t="s">
        <v>2</v>
      </c>
      <c r="H10" s="101"/>
      <c r="I10" s="101"/>
      <c r="J10" s="101"/>
      <c r="K10" s="101"/>
      <c r="L10" s="101"/>
      <c r="M10" s="101"/>
      <c r="N10" s="101"/>
      <c r="O10" s="101"/>
      <c r="P10" s="102"/>
      <c r="Q10" s="102"/>
      <c r="R10" s="102"/>
      <c r="S10" s="103"/>
    </row>
    <row r="11" spans="1:19" s="6" customFormat="1" x14ac:dyDescent="0.15">
      <c r="A11" s="96"/>
      <c r="B11" s="97"/>
      <c r="C11" s="97"/>
      <c r="D11" s="97"/>
      <c r="E11" s="97"/>
      <c r="F11" s="7"/>
      <c r="G11" s="132" t="s">
        <v>169</v>
      </c>
      <c r="H11" s="133"/>
      <c r="I11" s="133"/>
      <c r="J11" s="133"/>
      <c r="K11" s="134"/>
      <c r="L11" s="134"/>
      <c r="M11" s="134"/>
      <c r="N11" s="134"/>
      <c r="O11" s="135"/>
      <c r="P11" s="109" t="s">
        <v>3</v>
      </c>
      <c r="Q11" s="119" t="s">
        <v>6</v>
      </c>
      <c r="R11" s="109" t="s">
        <v>4</v>
      </c>
      <c r="S11" s="112" t="s">
        <v>5</v>
      </c>
    </row>
    <row r="12" spans="1:19" s="6" customFormat="1" x14ac:dyDescent="0.15">
      <c r="A12" s="96"/>
      <c r="B12" s="97"/>
      <c r="C12" s="97"/>
      <c r="D12" s="97"/>
      <c r="E12" s="97"/>
      <c r="F12" s="7"/>
      <c r="G12" s="115" t="s">
        <v>175</v>
      </c>
      <c r="H12" s="104" t="s">
        <v>176</v>
      </c>
      <c r="I12" s="104" t="s">
        <v>177</v>
      </c>
      <c r="J12" s="104" t="s">
        <v>178</v>
      </c>
      <c r="K12" s="104" t="s">
        <v>179</v>
      </c>
      <c r="L12" s="104" t="s">
        <v>180</v>
      </c>
      <c r="M12" s="104" t="s">
        <v>181</v>
      </c>
      <c r="N12" s="104" t="s">
        <v>182</v>
      </c>
      <c r="O12" s="117" t="s">
        <v>170</v>
      </c>
      <c r="P12" s="110"/>
      <c r="Q12" s="120"/>
      <c r="R12" s="110"/>
      <c r="S12" s="113"/>
    </row>
    <row r="13" spans="1:19" s="6" customFormat="1" x14ac:dyDescent="0.15">
      <c r="A13" s="98"/>
      <c r="B13" s="99"/>
      <c r="C13" s="99"/>
      <c r="D13" s="99"/>
      <c r="E13" s="99"/>
      <c r="F13" s="8"/>
      <c r="G13" s="116"/>
      <c r="H13" s="105"/>
      <c r="I13" s="105"/>
      <c r="J13" s="105"/>
      <c r="K13" s="105"/>
      <c r="L13" s="105"/>
      <c r="M13" s="105"/>
      <c r="N13" s="105"/>
      <c r="O13" s="118"/>
      <c r="P13" s="111"/>
      <c r="Q13" s="121"/>
      <c r="R13" s="111"/>
      <c r="S13" s="114"/>
    </row>
    <row r="14" spans="1:19" ht="13.5" customHeight="1" x14ac:dyDescent="0.15">
      <c r="A14" s="9" t="s">
        <v>109</v>
      </c>
      <c r="B14" s="3"/>
      <c r="C14" s="3"/>
      <c r="D14" s="3"/>
      <c r="E14" s="3"/>
      <c r="F14" s="3"/>
      <c r="G14" s="11">
        <v>19022834006</v>
      </c>
      <c r="H14" s="68">
        <v>1376943780</v>
      </c>
      <c r="I14" s="68">
        <v>67061361</v>
      </c>
      <c r="J14" s="68">
        <v>19473393</v>
      </c>
      <c r="K14" s="72">
        <v>4103201</v>
      </c>
      <c r="L14" s="72">
        <v>11651949</v>
      </c>
      <c r="M14" s="72">
        <v>15080038</v>
      </c>
      <c r="N14" s="72">
        <v>9441317</v>
      </c>
      <c r="O14" s="34">
        <f>SUM(G14:N14)</f>
        <v>20526589045</v>
      </c>
      <c r="P14" s="69">
        <f>O14</f>
        <v>20526589045</v>
      </c>
      <c r="Q14" s="12">
        <v>152319299</v>
      </c>
      <c r="R14" s="13">
        <v>-5000000</v>
      </c>
      <c r="S14" s="14">
        <f>SUM(P14:R14)</f>
        <v>20673908344</v>
      </c>
    </row>
    <row r="15" spans="1:19" ht="13.5" customHeight="1" x14ac:dyDescent="0.15">
      <c r="A15" s="15"/>
      <c r="B15" s="16" t="s">
        <v>110</v>
      </c>
      <c r="C15" s="16"/>
      <c r="D15" s="16"/>
      <c r="E15" s="16"/>
      <c r="F15" s="16"/>
      <c r="G15" s="17">
        <v>-7471153094</v>
      </c>
      <c r="H15" s="63">
        <v>-237211326</v>
      </c>
      <c r="I15" s="63">
        <v>-1256150789</v>
      </c>
      <c r="J15" s="63">
        <v>-137288957</v>
      </c>
      <c r="K15" s="73">
        <v>-21960844</v>
      </c>
      <c r="L15" s="73">
        <v>-273838</v>
      </c>
      <c r="M15" s="73">
        <v>-876617</v>
      </c>
      <c r="N15" s="73">
        <v>135044</v>
      </c>
      <c r="O15" s="19">
        <f>SUM(G15:N15)</f>
        <v>-9124780421</v>
      </c>
      <c r="P15" s="59">
        <f>O15</f>
        <v>-9124780421</v>
      </c>
      <c r="Q15" s="18" t="s">
        <v>12</v>
      </c>
      <c r="R15" s="19">
        <v>649364535</v>
      </c>
      <c r="S15" s="20">
        <f>SUM(P15:R15)</f>
        <v>-8475415886</v>
      </c>
    </row>
    <row r="16" spans="1:19" ht="13.5" customHeight="1" x14ac:dyDescent="0.15">
      <c r="A16" s="15"/>
      <c r="B16" s="16" t="s">
        <v>111</v>
      </c>
      <c r="C16" s="16"/>
      <c r="D16" s="16"/>
      <c r="E16" s="16"/>
      <c r="F16" s="16"/>
      <c r="G16" s="17">
        <v>7226568283</v>
      </c>
      <c r="H16" s="63">
        <v>317564432</v>
      </c>
      <c r="I16" s="63">
        <v>1244559165</v>
      </c>
      <c r="J16" s="63">
        <v>126652168</v>
      </c>
      <c r="K16" s="73">
        <v>22011862</v>
      </c>
      <c r="L16" s="73" t="s">
        <v>12</v>
      </c>
      <c r="M16" s="73" t="s">
        <v>12</v>
      </c>
      <c r="N16" s="73" t="s">
        <v>12</v>
      </c>
      <c r="O16" s="19">
        <f t="shared" ref="O16:O30" si="0">SUM(G16:N16)</f>
        <v>8937355910</v>
      </c>
      <c r="P16" s="59">
        <f t="shared" ref="P16:P30" si="1">O16</f>
        <v>8937355910</v>
      </c>
      <c r="Q16" s="18" t="s">
        <v>12</v>
      </c>
      <c r="R16" s="19">
        <v>-649364535</v>
      </c>
      <c r="S16" s="20">
        <f t="shared" ref="S16:S30" si="2">SUM(P16:R16)</f>
        <v>8287991375</v>
      </c>
    </row>
    <row r="17" spans="1:20" ht="13.5" customHeight="1" x14ac:dyDescent="0.15">
      <c r="A17" s="15"/>
      <c r="B17" s="16"/>
      <c r="C17" s="16" t="s">
        <v>112</v>
      </c>
      <c r="D17" s="16"/>
      <c r="E17" s="16"/>
      <c r="F17" s="16"/>
      <c r="G17" s="17">
        <v>5148728255</v>
      </c>
      <c r="H17" s="63">
        <v>317390304</v>
      </c>
      <c r="I17" s="63">
        <v>698704939</v>
      </c>
      <c r="J17" s="63">
        <v>126652168</v>
      </c>
      <c r="K17" s="73">
        <v>22011862</v>
      </c>
      <c r="L17" s="73" t="s">
        <v>12</v>
      </c>
      <c r="M17" s="73" t="s">
        <v>12</v>
      </c>
      <c r="N17" s="73" t="s">
        <v>12</v>
      </c>
      <c r="O17" s="19">
        <f t="shared" si="0"/>
        <v>6313487528</v>
      </c>
      <c r="P17" s="59">
        <f t="shared" si="1"/>
        <v>6313487528</v>
      </c>
      <c r="Q17" s="18" t="s">
        <v>12</v>
      </c>
      <c r="R17" s="19">
        <v>-649364535</v>
      </c>
      <c r="S17" s="20">
        <f t="shared" si="2"/>
        <v>5664122993</v>
      </c>
    </row>
    <row r="18" spans="1:20" ht="13.5" customHeight="1" x14ac:dyDescent="0.15">
      <c r="A18" s="15"/>
      <c r="B18" s="16"/>
      <c r="C18" s="16" t="s">
        <v>113</v>
      </c>
      <c r="D18" s="16"/>
      <c r="E18" s="16"/>
      <c r="F18" s="16"/>
      <c r="G18" s="17">
        <v>2077840028</v>
      </c>
      <c r="H18" s="63">
        <v>174128</v>
      </c>
      <c r="I18" s="63">
        <v>545854226</v>
      </c>
      <c r="J18" s="63" t="s">
        <v>12</v>
      </c>
      <c r="K18" s="73" t="s">
        <v>12</v>
      </c>
      <c r="L18" s="73" t="s">
        <v>12</v>
      </c>
      <c r="M18" s="73" t="s">
        <v>12</v>
      </c>
      <c r="N18" s="73" t="s">
        <v>12</v>
      </c>
      <c r="O18" s="19">
        <f t="shared" si="0"/>
        <v>2623868382</v>
      </c>
      <c r="P18" s="59">
        <f t="shared" si="1"/>
        <v>2623868382</v>
      </c>
      <c r="Q18" s="18" t="s">
        <v>12</v>
      </c>
      <c r="R18" s="19" t="s">
        <v>12</v>
      </c>
      <c r="S18" s="20">
        <f t="shared" si="2"/>
        <v>2623868382</v>
      </c>
    </row>
    <row r="19" spans="1:20" ht="13.5" customHeight="1" x14ac:dyDescent="0.15">
      <c r="A19" s="9"/>
      <c r="B19" s="3" t="s">
        <v>114</v>
      </c>
      <c r="C19" s="3"/>
      <c r="D19" s="3"/>
      <c r="E19" s="3"/>
      <c r="F19" s="3"/>
      <c r="G19" s="17">
        <f t="shared" ref="G19:K19" si="3">SUM(G15:G16)</f>
        <v>-244584811</v>
      </c>
      <c r="H19" s="63">
        <f t="shared" si="3"/>
        <v>80353106</v>
      </c>
      <c r="I19" s="63">
        <f t="shared" si="3"/>
        <v>-11591624</v>
      </c>
      <c r="J19" s="63">
        <f t="shared" si="3"/>
        <v>-10636789</v>
      </c>
      <c r="K19" s="63">
        <f t="shared" si="3"/>
        <v>51018</v>
      </c>
      <c r="L19" s="63">
        <f>SUM(L15:L16)</f>
        <v>-273838</v>
      </c>
      <c r="M19" s="63">
        <f t="shared" ref="M19:N19" si="4">SUM(M15:M16)</f>
        <v>-876617</v>
      </c>
      <c r="N19" s="63">
        <f t="shared" si="4"/>
        <v>135044</v>
      </c>
      <c r="O19" s="19">
        <f t="shared" si="0"/>
        <v>-187424511</v>
      </c>
      <c r="P19" s="59">
        <f t="shared" si="1"/>
        <v>-187424511</v>
      </c>
      <c r="Q19" s="18" t="s">
        <v>12</v>
      </c>
      <c r="R19" s="19">
        <v>0</v>
      </c>
      <c r="S19" s="20">
        <f t="shared" si="2"/>
        <v>-187424511</v>
      </c>
    </row>
    <row r="20" spans="1:20" ht="13.5" customHeight="1" x14ac:dyDescent="0.15">
      <c r="A20" s="15"/>
      <c r="B20" s="16" t="s">
        <v>115</v>
      </c>
      <c r="C20" s="16"/>
      <c r="D20" s="16"/>
      <c r="E20" s="16"/>
      <c r="F20" s="16"/>
      <c r="G20" s="17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19">
        <f t="shared" si="0"/>
        <v>0</v>
      </c>
      <c r="P20" s="59">
        <f t="shared" si="1"/>
        <v>0</v>
      </c>
      <c r="Q20" s="18" t="s">
        <v>12</v>
      </c>
      <c r="R20" s="19" t="s">
        <v>12</v>
      </c>
      <c r="S20" s="20">
        <f t="shared" si="2"/>
        <v>0</v>
      </c>
    </row>
    <row r="21" spans="1:20" ht="13.5" customHeight="1" x14ac:dyDescent="0.15">
      <c r="A21" s="9"/>
      <c r="B21" s="3"/>
      <c r="C21" s="3" t="s">
        <v>116</v>
      </c>
      <c r="D21" s="3"/>
      <c r="E21" s="3"/>
      <c r="F21" s="3"/>
      <c r="G21" s="17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19">
        <f t="shared" si="0"/>
        <v>0</v>
      </c>
      <c r="P21" s="59">
        <f t="shared" si="1"/>
        <v>0</v>
      </c>
      <c r="Q21" s="18" t="s">
        <v>12</v>
      </c>
      <c r="R21" s="19" t="s">
        <v>12</v>
      </c>
      <c r="S21" s="20">
        <f t="shared" si="2"/>
        <v>0</v>
      </c>
    </row>
    <row r="22" spans="1:20" ht="13.5" customHeight="1" x14ac:dyDescent="0.15">
      <c r="A22" s="15"/>
      <c r="B22" s="16"/>
      <c r="C22" s="16" t="s">
        <v>117</v>
      </c>
      <c r="D22" s="16"/>
      <c r="E22" s="16"/>
      <c r="F22" s="16"/>
      <c r="G22" s="17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19">
        <f t="shared" si="0"/>
        <v>0</v>
      </c>
      <c r="P22" s="59">
        <f t="shared" si="1"/>
        <v>0</v>
      </c>
      <c r="Q22" s="18" t="s">
        <v>12</v>
      </c>
      <c r="R22" s="19" t="s">
        <v>12</v>
      </c>
      <c r="S22" s="20">
        <f t="shared" si="2"/>
        <v>0</v>
      </c>
    </row>
    <row r="23" spans="1:20" ht="13.5" customHeight="1" x14ac:dyDescent="0.15">
      <c r="A23" s="9"/>
      <c r="B23" s="3"/>
      <c r="C23" s="3" t="s">
        <v>118</v>
      </c>
      <c r="D23" s="3"/>
      <c r="E23" s="3"/>
      <c r="F23" s="3"/>
      <c r="G23" s="17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19">
        <f t="shared" si="0"/>
        <v>0</v>
      </c>
      <c r="P23" s="59">
        <f t="shared" si="1"/>
        <v>0</v>
      </c>
      <c r="Q23" s="18" t="s">
        <v>12</v>
      </c>
      <c r="R23" s="19" t="s">
        <v>12</v>
      </c>
      <c r="S23" s="20">
        <f t="shared" si="2"/>
        <v>0</v>
      </c>
    </row>
    <row r="24" spans="1:20" ht="13.5" customHeight="1" x14ac:dyDescent="0.15">
      <c r="A24" s="15"/>
      <c r="B24" s="16"/>
      <c r="C24" s="16" t="s">
        <v>119</v>
      </c>
      <c r="D24" s="16"/>
      <c r="E24" s="16"/>
      <c r="F24" s="16"/>
      <c r="G24" s="17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19">
        <f t="shared" si="0"/>
        <v>0</v>
      </c>
      <c r="P24" s="59">
        <f t="shared" si="1"/>
        <v>0</v>
      </c>
      <c r="Q24" s="18" t="s">
        <v>12</v>
      </c>
      <c r="R24" s="19" t="s">
        <v>12</v>
      </c>
      <c r="S24" s="20">
        <f t="shared" si="2"/>
        <v>0</v>
      </c>
    </row>
    <row r="25" spans="1:20" ht="13.5" customHeight="1" x14ac:dyDescent="0.15">
      <c r="A25" s="15"/>
      <c r="B25" s="16" t="s">
        <v>120</v>
      </c>
      <c r="C25" s="16"/>
      <c r="D25" s="16"/>
      <c r="E25" s="16"/>
      <c r="F25" s="16"/>
      <c r="G25" s="17" t="s">
        <v>12</v>
      </c>
      <c r="H25" s="63" t="s">
        <v>12</v>
      </c>
      <c r="I25" s="63" t="s">
        <v>12</v>
      </c>
      <c r="J25" s="63" t="s">
        <v>12</v>
      </c>
      <c r="K25" s="63" t="s">
        <v>12</v>
      </c>
      <c r="L25" s="63" t="s">
        <v>12</v>
      </c>
      <c r="M25" s="63" t="s">
        <v>12</v>
      </c>
      <c r="N25" s="63" t="s">
        <v>12</v>
      </c>
      <c r="O25" s="19">
        <f t="shared" si="0"/>
        <v>0</v>
      </c>
      <c r="P25" s="59">
        <f t="shared" si="1"/>
        <v>0</v>
      </c>
      <c r="Q25" s="18" t="s">
        <v>12</v>
      </c>
      <c r="R25" s="19" t="s">
        <v>12</v>
      </c>
      <c r="S25" s="20">
        <f t="shared" si="2"/>
        <v>0</v>
      </c>
    </row>
    <row r="26" spans="1:20" ht="13.5" customHeight="1" x14ac:dyDescent="0.15">
      <c r="A26" s="15"/>
      <c r="B26" s="16" t="s">
        <v>121</v>
      </c>
      <c r="C26" s="16"/>
      <c r="D26" s="16"/>
      <c r="E26" s="16"/>
      <c r="F26" s="16"/>
      <c r="G26" s="17">
        <v>4560001</v>
      </c>
      <c r="H26" s="63">
        <v>1</v>
      </c>
      <c r="I26" s="91" t="s">
        <v>186</v>
      </c>
      <c r="J26" s="63" t="s">
        <v>12</v>
      </c>
      <c r="K26" s="63" t="s">
        <v>12</v>
      </c>
      <c r="L26" s="63" t="s">
        <v>12</v>
      </c>
      <c r="M26" s="63" t="s">
        <v>12</v>
      </c>
      <c r="N26" s="63" t="s">
        <v>12</v>
      </c>
      <c r="O26" s="19">
        <f t="shared" si="0"/>
        <v>4560002</v>
      </c>
      <c r="P26" s="59">
        <f t="shared" si="1"/>
        <v>4560002</v>
      </c>
      <c r="Q26" s="18" t="s">
        <v>12</v>
      </c>
      <c r="R26" s="19" t="s">
        <v>12</v>
      </c>
      <c r="S26" s="20">
        <f t="shared" si="2"/>
        <v>4560002</v>
      </c>
    </row>
    <row r="27" spans="1:20" ht="13.5" customHeight="1" x14ac:dyDescent="0.15">
      <c r="A27" s="15"/>
      <c r="B27" s="16" t="s">
        <v>122</v>
      </c>
      <c r="C27" s="16"/>
      <c r="D27" s="16"/>
      <c r="E27" s="16"/>
      <c r="F27" s="16"/>
      <c r="G27" s="84"/>
      <c r="H27" s="85"/>
      <c r="I27" s="85"/>
      <c r="J27" s="85"/>
      <c r="K27" s="86"/>
      <c r="L27" s="86"/>
      <c r="M27" s="86"/>
      <c r="N27" s="86"/>
      <c r="O27" s="87"/>
      <c r="P27" s="88"/>
      <c r="Q27" s="89"/>
      <c r="R27" s="87"/>
      <c r="S27" s="90"/>
    </row>
    <row r="28" spans="1:20" ht="13.5" customHeight="1" x14ac:dyDescent="0.15">
      <c r="A28" s="15"/>
      <c r="B28" s="16" t="s">
        <v>123</v>
      </c>
      <c r="C28" s="16"/>
      <c r="D28" s="16"/>
      <c r="E28" s="16"/>
      <c r="F28" s="16"/>
      <c r="G28" s="84"/>
      <c r="H28" s="85"/>
      <c r="I28" s="85"/>
      <c r="J28" s="85"/>
      <c r="K28" s="86"/>
      <c r="L28" s="86"/>
      <c r="M28" s="86"/>
      <c r="N28" s="86"/>
      <c r="O28" s="87"/>
      <c r="P28" s="88"/>
      <c r="Q28" s="89"/>
      <c r="R28" s="87"/>
      <c r="S28" s="90"/>
    </row>
    <row r="29" spans="1:20" ht="13.5" customHeight="1" x14ac:dyDescent="0.15">
      <c r="A29" s="15"/>
      <c r="B29" s="23" t="s">
        <v>124</v>
      </c>
      <c r="C29" s="16"/>
      <c r="D29" s="16"/>
      <c r="E29" s="16"/>
      <c r="F29" s="16"/>
      <c r="G29" s="17" t="s">
        <v>12</v>
      </c>
      <c r="H29" s="63">
        <v>-16563615</v>
      </c>
      <c r="I29" s="63">
        <v>-3898914</v>
      </c>
      <c r="J29" s="63">
        <v>-3844575</v>
      </c>
      <c r="K29" s="73">
        <v>-211903</v>
      </c>
      <c r="L29" s="73">
        <v>-78703</v>
      </c>
      <c r="M29" s="73">
        <v>9304</v>
      </c>
      <c r="N29" s="73" t="s">
        <v>12</v>
      </c>
      <c r="O29" s="19">
        <f t="shared" si="0"/>
        <v>-24588406</v>
      </c>
      <c r="P29" s="59">
        <f t="shared" si="1"/>
        <v>-24588406</v>
      </c>
      <c r="Q29" s="18" t="s">
        <v>12</v>
      </c>
      <c r="R29" s="19">
        <v>-152319299</v>
      </c>
      <c r="S29" s="20">
        <f t="shared" si="2"/>
        <v>-176907705</v>
      </c>
    </row>
    <row r="30" spans="1:20" ht="13.5" customHeight="1" x14ac:dyDescent="0.15">
      <c r="A30" s="15"/>
      <c r="B30" s="16" t="s">
        <v>31</v>
      </c>
      <c r="C30" s="16"/>
      <c r="D30" s="16"/>
      <c r="E30" s="16"/>
      <c r="F30" s="16"/>
      <c r="G30" s="17">
        <v>40049938</v>
      </c>
      <c r="H30" s="63">
        <v>-20738961</v>
      </c>
      <c r="I30" s="63" t="s">
        <v>12</v>
      </c>
      <c r="J30" s="63" t="s">
        <v>12</v>
      </c>
      <c r="K30" s="63" t="s">
        <v>12</v>
      </c>
      <c r="L30" s="63" t="s">
        <v>12</v>
      </c>
      <c r="M30" s="73">
        <v>-190</v>
      </c>
      <c r="N30" s="63" t="s">
        <v>12</v>
      </c>
      <c r="O30" s="19">
        <f t="shared" si="0"/>
        <v>19310787</v>
      </c>
      <c r="P30" s="59">
        <f t="shared" si="1"/>
        <v>19310787</v>
      </c>
      <c r="Q30" s="18" t="s">
        <v>12</v>
      </c>
      <c r="R30" s="19" t="s">
        <v>12</v>
      </c>
      <c r="S30" s="20">
        <f t="shared" si="2"/>
        <v>19310787</v>
      </c>
    </row>
    <row r="31" spans="1:20" ht="13.5" customHeight="1" x14ac:dyDescent="0.15">
      <c r="A31" s="26"/>
      <c r="B31" s="27" t="s">
        <v>125</v>
      </c>
      <c r="C31" s="27"/>
      <c r="D31" s="27"/>
      <c r="E31" s="27"/>
      <c r="F31" s="16"/>
      <c r="G31" s="29">
        <f>SUM(G25:G30,G20,G19)</f>
        <v>-199974872</v>
      </c>
      <c r="H31" s="64">
        <f>SUM(H25:H30,H20,H19)</f>
        <v>43050531</v>
      </c>
      <c r="I31" s="64">
        <f>SUM(I25:I30,I20,I19)</f>
        <v>-15490538</v>
      </c>
      <c r="J31" s="64">
        <f t="shared" ref="J31:N31" si="5">SUM(J25:J30,J20,J19)</f>
        <v>-14481364</v>
      </c>
      <c r="K31" s="64">
        <f t="shared" si="5"/>
        <v>-160885</v>
      </c>
      <c r="L31" s="64">
        <f t="shared" si="5"/>
        <v>-352541</v>
      </c>
      <c r="M31" s="64">
        <f t="shared" si="5"/>
        <v>-867503</v>
      </c>
      <c r="N31" s="64">
        <f t="shared" si="5"/>
        <v>135044</v>
      </c>
      <c r="O31" s="30">
        <f>SUM(G31:N31)</f>
        <v>-188142128</v>
      </c>
      <c r="P31" s="64">
        <f>P19+P20+P25+P26+P27+P29+P28+P30</f>
        <v>-188142128</v>
      </c>
      <c r="Q31" s="28" t="s">
        <v>12</v>
      </c>
      <c r="R31" s="30">
        <v>-152319299</v>
      </c>
      <c r="S31" s="74">
        <f t="shared" ref="S31" si="6">S19+S20+S25+S26+S27+S29+S28+S30</f>
        <v>-340461427</v>
      </c>
      <c r="T31" s="9"/>
    </row>
    <row r="32" spans="1:20" ht="13.5" customHeight="1" thickBot="1" x14ac:dyDescent="0.2">
      <c r="A32" s="35" t="s">
        <v>126</v>
      </c>
      <c r="B32" s="36"/>
      <c r="C32" s="36"/>
      <c r="D32" s="36"/>
      <c r="E32" s="36"/>
      <c r="F32" s="36"/>
      <c r="G32" s="38">
        <f>G14+G31</f>
        <v>18822859134</v>
      </c>
      <c r="H32" s="65">
        <f>H14+H31</f>
        <v>1419994311</v>
      </c>
      <c r="I32" s="65">
        <f t="shared" ref="I32:N32" si="7">I14+I31</f>
        <v>51570823</v>
      </c>
      <c r="J32" s="65">
        <f t="shared" si="7"/>
        <v>4992029</v>
      </c>
      <c r="K32" s="65">
        <f t="shared" si="7"/>
        <v>3942316</v>
      </c>
      <c r="L32" s="65">
        <f t="shared" si="7"/>
        <v>11299408</v>
      </c>
      <c r="M32" s="65">
        <f t="shared" si="7"/>
        <v>14212535</v>
      </c>
      <c r="N32" s="65">
        <f t="shared" si="7"/>
        <v>9576361</v>
      </c>
      <c r="O32" s="39">
        <f>SUM(G32:N32)</f>
        <v>20338446917</v>
      </c>
      <c r="P32" s="61">
        <f>O32</f>
        <v>20338446917</v>
      </c>
      <c r="Q32" s="37">
        <v>152319299</v>
      </c>
      <c r="R32" s="39">
        <f>R29+R14+R15+R16</f>
        <v>-157319299</v>
      </c>
      <c r="S32" s="40">
        <f>SUM(P32:R32)</f>
        <v>20333446917</v>
      </c>
    </row>
  </sheetData>
  <mergeCells count="16">
    <mergeCell ref="A10:E13"/>
    <mergeCell ref="G10:S10"/>
    <mergeCell ref="G11:O11"/>
    <mergeCell ref="R11:R13"/>
    <mergeCell ref="S11:S13"/>
    <mergeCell ref="G12:G13"/>
    <mergeCell ref="H12:H13"/>
    <mergeCell ref="I12:I13"/>
    <mergeCell ref="J12:J13"/>
    <mergeCell ref="O12:O13"/>
    <mergeCell ref="P11:P13"/>
    <mergeCell ref="Q11:Q13"/>
    <mergeCell ref="K12:K13"/>
    <mergeCell ref="L12:L13"/>
    <mergeCell ref="M12:M13"/>
    <mergeCell ref="N12:N13"/>
  </mergeCells>
  <phoneticPr fontId="2"/>
  <printOptions horizontalCentered="1"/>
  <pageMargins left="0.19685039370078741" right="0.19685039370078741" top="0.39370078740157477" bottom="0.39370078740157477" header="0.51181102362204722" footer="0.51181102362204722"/>
  <pageSetup paperSize="8" scale="65" orientation="landscape" r:id="rId1"/>
  <headerFooter alignWithMargins="0"/>
  <colBreaks count="2" manualBreakCount="2">
    <brk id="1" max="1048575" man="1"/>
    <brk id="2" max="1048575" man="1"/>
  </colBreaks>
  <ignoredErrors>
    <ignoredError sqref="G19:K19" formulaRange="1"/>
    <ignoredError sqref="P3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pageSetUpPr fitToPage="1"/>
  </sheetPr>
  <dimension ref="A1:U62"/>
  <sheetViews>
    <sheetView topLeftCell="A9" zoomScale="85" zoomScaleNormal="85" zoomScaleSheetLayoutView="55" workbookViewId="0">
      <pane xSplit="6" ySplit="5" topLeftCell="G14" activePane="bottomRight" state="frozen"/>
      <selection activeCell="N65" sqref="N65"/>
      <selection pane="topRight" activeCell="N65" sqref="N65"/>
      <selection pane="bottomLeft" activeCell="N65" sqref="N65"/>
      <selection pane="bottomRight" activeCell="G14" sqref="G14"/>
    </sheetView>
  </sheetViews>
  <sheetFormatPr defaultRowHeight="13.5" x14ac:dyDescent="0.15"/>
  <cols>
    <col min="1" max="5" width="1.75" style="1" customWidth="1"/>
    <col min="6" max="6" width="19.375" style="1" customWidth="1"/>
    <col min="7" max="19" width="21.625" style="1" customWidth="1"/>
    <col min="20" max="20" width="9" style="1"/>
    <col min="21" max="21" width="9.25" style="1" bestFit="1" customWidth="1"/>
    <col min="22" max="16384" width="9" style="1"/>
  </cols>
  <sheetData>
    <row r="1" spans="1:19" hidden="1" x14ac:dyDescent="0.15"/>
    <row r="2" spans="1:19" s="41" customFormat="1" ht="13.35" hidden="1" customHeight="1" x14ac:dyDescent="0.15">
      <c r="A2" s="42"/>
      <c r="B2" s="42"/>
      <c r="C2" s="42"/>
      <c r="D2" s="42"/>
      <c r="E2" s="42"/>
      <c r="F2" s="42"/>
    </row>
    <row r="3" spans="1:19" s="41" customFormat="1" ht="13.35" hidden="1" customHeight="1" x14ac:dyDescent="0.15">
      <c r="A3" s="42"/>
      <c r="B3" s="42"/>
      <c r="C3" s="42"/>
      <c r="D3" s="42"/>
      <c r="E3" s="42"/>
      <c r="F3" s="42"/>
    </row>
    <row r="4" spans="1:19" s="41" customFormat="1" ht="13.35" hidden="1" customHeight="1" x14ac:dyDescent="0.15">
      <c r="A4" s="42"/>
      <c r="B4" s="42"/>
      <c r="C4" s="42"/>
      <c r="D4" s="42"/>
      <c r="E4" s="42"/>
      <c r="F4" s="42"/>
    </row>
    <row r="5" spans="1:19" s="41" customFormat="1" ht="13.35" hidden="1" customHeight="1" x14ac:dyDescent="0.15">
      <c r="A5" s="42"/>
      <c r="B5" s="42"/>
      <c r="C5" s="42"/>
      <c r="D5" s="42"/>
      <c r="E5" s="42"/>
      <c r="F5" s="42"/>
    </row>
    <row r="6" spans="1:19" s="41" customFormat="1" ht="13.35" hidden="1" customHeight="1" x14ac:dyDescent="0.15">
      <c r="A6" s="42"/>
      <c r="B6" s="42"/>
      <c r="C6" s="42"/>
      <c r="D6" s="42"/>
      <c r="E6" s="42"/>
      <c r="F6" s="42"/>
    </row>
    <row r="7" spans="1:19" s="41" customFormat="1" ht="13.35" hidden="1" customHeight="1" x14ac:dyDescent="0.15">
      <c r="A7" s="42"/>
      <c r="B7" s="42"/>
      <c r="C7" s="42"/>
      <c r="D7" s="42"/>
      <c r="E7" s="42"/>
      <c r="F7" s="42"/>
    </row>
    <row r="8" spans="1:19" s="41" customFormat="1" ht="13.5" hidden="1" customHeight="1" x14ac:dyDescent="0.1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19" ht="14.25" customHeight="1" thickBot="1" x14ac:dyDescent="0.2">
      <c r="A9" s="3" t="s">
        <v>127</v>
      </c>
      <c r="B9" s="3"/>
      <c r="C9" s="3"/>
      <c r="D9" s="3"/>
      <c r="E9" s="3"/>
      <c r="P9" s="4"/>
      <c r="Q9" s="4"/>
      <c r="R9" s="4"/>
      <c r="S9" s="4" t="s">
        <v>172</v>
      </c>
    </row>
    <row r="10" spans="1:19" x14ac:dyDescent="0.15">
      <c r="A10" s="122" t="s">
        <v>1</v>
      </c>
      <c r="B10" s="123"/>
      <c r="C10" s="123"/>
      <c r="D10" s="123"/>
      <c r="E10" s="123"/>
      <c r="F10" s="43"/>
      <c r="G10" s="128" t="s">
        <v>2</v>
      </c>
      <c r="H10" s="129"/>
      <c r="I10" s="129"/>
      <c r="J10" s="129"/>
      <c r="K10" s="129"/>
      <c r="L10" s="129"/>
      <c r="M10" s="129"/>
      <c r="N10" s="129"/>
      <c r="O10" s="129"/>
      <c r="P10" s="130"/>
      <c r="Q10" s="130"/>
      <c r="R10" s="130"/>
      <c r="S10" s="131"/>
    </row>
    <row r="11" spans="1:19" s="6" customFormat="1" x14ac:dyDescent="0.15">
      <c r="A11" s="124"/>
      <c r="B11" s="125"/>
      <c r="C11" s="125"/>
      <c r="D11" s="125"/>
      <c r="E11" s="125"/>
      <c r="F11" s="44"/>
      <c r="G11" s="132" t="s">
        <v>169</v>
      </c>
      <c r="H11" s="133"/>
      <c r="I11" s="133"/>
      <c r="J11" s="133"/>
      <c r="K11" s="134"/>
      <c r="L11" s="134"/>
      <c r="M11" s="134"/>
      <c r="N11" s="134"/>
      <c r="O11" s="135"/>
      <c r="P11" s="109" t="s">
        <v>3</v>
      </c>
      <c r="Q11" s="119" t="s">
        <v>6</v>
      </c>
      <c r="R11" s="109" t="s">
        <v>4</v>
      </c>
      <c r="S11" s="112" t="s">
        <v>5</v>
      </c>
    </row>
    <row r="12" spans="1:19" s="6" customFormat="1" x14ac:dyDescent="0.15">
      <c r="A12" s="124"/>
      <c r="B12" s="125"/>
      <c r="C12" s="125"/>
      <c r="D12" s="125"/>
      <c r="E12" s="125"/>
      <c r="F12" s="44"/>
      <c r="G12" s="115" t="s">
        <v>175</v>
      </c>
      <c r="H12" s="104" t="s">
        <v>176</v>
      </c>
      <c r="I12" s="104" t="s">
        <v>177</v>
      </c>
      <c r="J12" s="104" t="s">
        <v>178</v>
      </c>
      <c r="K12" s="104" t="s">
        <v>179</v>
      </c>
      <c r="L12" s="104" t="s">
        <v>180</v>
      </c>
      <c r="M12" s="104" t="s">
        <v>181</v>
      </c>
      <c r="N12" s="104" t="s">
        <v>182</v>
      </c>
      <c r="O12" s="117" t="s">
        <v>170</v>
      </c>
      <c r="P12" s="110"/>
      <c r="Q12" s="120"/>
      <c r="R12" s="110"/>
      <c r="S12" s="113"/>
    </row>
    <row r="13" spans="1:19" s="6" customFormat="1" x14ac:dyDescent="0.15">
      <c r="A13" s="126"/>
      <c r="B13" s="127"/>
      <c r="C13" s="127"/>
      <c r="D13" s="127"/>
      <c r="E13" s="127"/>
      <c r="F13" s="45"/>
      <c r="G13" s="116"/>
      <c r="H13" s="105"/>
      <c r="I13" s="105"/>
      <c r="J13" s="105"/>
      <c r="K13" s="105"/>
      <c r="L13" s="105"/>
      <c r="M13" s="105"/>
      <c r="N13" s="105"/>
      <c r="O13" s="118"/>
      <c r="P13" s="111"/>
      <c r="Q13" s="121"/>
      <c r="R13" s="111"/>
      <c r="S13" s="114"/>
    </row>
    <row r="14" spans="1:19" ht="13.5" customHeight="1" x14ac:dyDescent="0.15">
      <c r="A14" s="9" t="s">
        <v>128</v>
      </c>
      <c r="B14" s="3"/>
      <c r="C14" s="3"/>
      <c r="D14" s="3"/>
      <c r="E14" s="3"/>
      <c r="F14" s="3"/>
      <c r="G14" s="11">
        <v>854009557</v>
      </c>
      <c r="H14" s="68">
        <v>55668914</v>
      </c>
      <c r="I14" s="68">
        <v>-11592068</v>
      </c>
      <c r="J14" s="68">
        <v>-37012135</v>
      </c>
      <c r="K14" s="72">
        <v>26517</v>
      </c>
      <c r="L14" s="72">
        <v>-273838</v>
      </c>
      <c r="M14" s="72">
        <v>348007</v>
      </c>
      <c r="N14" s="72">
        <v>1498124</v>
      </c>
      <c r="O14" s="34">
        <f>SUM(G14:N14)</f>
        <v>862673078</v>
      </c>
      <c r="P14" s="69">
        <f>O14</f>
        <v>862673078</v>
      </c>
      <c r="Q14" s="12" t="s">
        <v>12</v>
      </c>
      <c r="R14" s="13"/>
      <c r="S14" s="14">
        <f>SUM(P14:R14)</f>
        <v>862673078</v>
      </c>
    </row>
    <row r="15" spans="1:19" ht="13.5" customHeight="1" x14ac:dyDescent="0.15">
      <c r="A15" s="15"/>
      <c r="B15" s="16" t="s">
        <v>129</v>
      </c>
      <c r="C15" s="16"/>
      <c r="D15" s="16"/>
      <c r="E15" s="16"/>
      <c r="F15" s="16"/>
      <c r="G15" s="17">
        <v>7345353638</v>
      </c>
      <c r="H15" s="63">
        <v>284110247</v>
      </c>
      <c r="I15" s="63">
        <v>1257564913</v>
      </c>
      <c r="J15" s="63">
        <v>167442348</v>
      </c>
      <c r="K15" s="73">
        <v>21986073</v>
      </c>
      <c r="L15" s="73">
        <v>1477522</v>
      </c>
      <c r="M15" s="73">
        <v>1377900</v>
      </c>
      <c r="N15" s="73">
        <v>119554354</v>
      </c>
      <c r="O15" s="19">
        <f>SUM(G15:N15)</f>
        <v>9198866995</v>
      </c>
      <c r="P15" s="59">
        <f>O15</f>
        <v>9198866995</v>
      </c>
      <c r="Q15" s="18" t="s">
        <v>12</v>
      </c>
      <c r="R15" s="19">
        <v>-829096876</v>
      </c>
      <c r="S15" s="14">
        <f t="shared" ref="S15:S34" si="0">SUM(P15:R15)</f>
        <v>8369770119</v>
      </c>
    </row>
    <row r="16" spans="1:19" ht="13.5" customHeight="1" x14ac:dyDescent="0.15">
      <c r="A16" s="15"/>
      <c r="B16" s="16"/>
      <c r="C16" s="16" t="s">
        <v>130</v>
      </c>
      <c r="D16" s="16"/>
      <c r="E16" s="16"/>
      <c r="F16" s="16"/>
      <c r="G16" s="17">
        <v>3547232037</v>
      </c>
      <c r="H16" s="63">
        <v>276957572</v>
      </c>
      <c r="I16" s="63">
        <v>38268513</v>
      </c>
      <c r="J16" s="63">
        <v>1398190</v>
      </c>
      <c r="K16" s="73">
        <v>10485615</v>
      </c>
      <c r="L16" s="73">
        <v>148041</v>
      </c>
      <c r="M16" s="73">
        <v>1159279</v>
      </c>
      <c r="N16" s="73">
        <v>119471860</v>
      </c>
      <c r="O16" s="19">
        <f t="shared" ref="O16:O32" si="1">SUM(G16:N16)</f>
        <v>3995121107</v>
      </c>
      <c r="P16" s="59">
        <f t="shared" ref="P16:P46" si="2">O16</f>
        <v>3995121107</v>
      </c>
      <c r="Q16" s="18" t="s">
        <v>12</v>
      </c>
      <c r="R16" s="19">
        <v>-129058053</v>
      </c>
      <c r="S16" s="14">
        <f t="shared" si="0"/>
        <v>3866063054</v>
      </c>
    </row>
    <row r="17" spans="1:19" ht="13.5" customHeight="1" x14ac:dyDescent="0.15">
      <c r="A17" s="15"/>
      <c r="B17" s="16"/>
      <c r="C17" s="16"/>
      <c r="D17" s="16" t="s">
        <v>131</v>
      </c>
      <c r="E17" s="16"/>
      <c r="F17" s="16"/>
      <c r="G17" s="17">
        <v>1448581320</v>
      </c>
      <c r="H17" s="63">
        <v>108268987</v>
      </c>
      <c r="I17" s="63">
        <v>64202</v>
      </c>
      <c r="J17" s="63">
        <v>1081939</v>
      </c>
      <c r="K17" s="73">
        <v>826657</v>
      </c>
      <c r="L17" s="73">
        <v>0</v>
      </c>
      <c r="M17" s="73">
        <v>168057</v>
      </c>
      <c r="N17" s="73">
        <v>81624226</v>
      </c>
      <c r="O17" s="19">
        <f t="shared" si="1"/>
        <v>1640615388</v>
      </c>
      <c r="P17" s="59">
        <f t="shared" si="2"/>
        <v>1640615388</v>
      </c>
      <c r="Q17" s="18" t="s">
        <v>12</v>
      </c>
      <c r="R17" s="19"/>
      <c r="S17" s="14">
        <f t="shared" si="0"/>
        <v>1640615388</v>
      </c>
    </row>
    <row r="18" spans="1:19" ht="13.5" customHeight="1" x14ac:dyDescent="0.15">
      <c r="A18" s="15"/>
      <c r="B18" s="16"/>
      <c r="C18" s="16"/>
      <c r="D18" s="16" t="s">
        <v>132</v>
      </c>
      <c r="E18" s="16"/>
      <c r="F18" s="16"/>
      <c r="G18" s="17">
        <v>1953025441</v>
      </c>
      <c r="H18" s="63">
        <v>165731968</v>
      </c>
      <c r="I18" s="63">
        <v>9388392</v>
      </c>
      <c r="J18" s="63">
        <v>316251</v>
      </c>
      <c r="K18" s="73">
        <v>9658958</v>
      </c>
      <c r="L18" s="73">
        <v>148041</v>
      </c>
      <c r="M18" s="73">
        <v>991222</v>
      </c>
      <c r="N18" s="73">
        <v>37847634</v>
      </c>
      <c r="O18" s="19">
        <f t="shared" si="1"/>
        <v>2177107907</v>
      </c>
      <c r="P18" s="59">
        <f t="shared" si="2"/>
        <v>2177107907</v>
      </c>
      <c r="Q18" s="18" t="s">
        <v>12</v>
      </c>
      <c r="R18" s="19">
        <v>-126563953</v>
      </c>
      <c r="S18" s="14">
        <f t="shared" si="0"/>
        <v>2050543954</v>
      </c>
    </row>
    <row r="19" spans="1:19" ht="13.5" customHeight="1" x14ac:dyDescent="0.15">
      <c r="A19" s="9"/>
      <c r="B19" s="3"/>
      <c r="C19" s="3"/>
      <c r="D19" s="3" t="s">
        <v>133</v>
      </c>
      <c r="E19" s="3"/>
      <c r="F19" s="3"/>
      <c r="G19" s="17">
        <v>112152678</v>
      </c>
      <c r="H19" s="63">
        <v>454545</v>
      </c>
      <c r="I19" s="63" t="s">
        <v>12</v>
      </c>
      <c r="J19" s="63" t="s">
        <v>12</v>
      </c>
      <c r="K19" s="73" t="s">
        <v>12</v>
      </c>
      <c r="L19" s="73" t="s">
        <v>12</v>
      </c>
      <c r="M19" s="73" t="s">
        <v>12</v>
      </c>
      <c r="N19" s="73" t="s">
        <v>12</v>
      </c>
      <c r="O19" s="19">
        <f t="shared" si="1"/>
        <v>112607223</v>
      </c>
      <c r="P19" s="59">
        <f t="shared" si="2"/>
        <v>112607223</v>
      </c>
      <c r="Q19" s="18" t="s">
        <v>12</v>
      </c>
      <c r="R19" s="19"/>
      <c r="S19" s="14">
        <f t="shared" si="0"/>
        <v>112607223</v>
      </c>
    </row>
    <row r="20" spans="1:19" ht="13.5" customHeight="1" x14ac:dyDescent="0.15">
      <c r="A20" s="15"/>
      <c r="B20" s="16"/>
      <c r="C20" s="16"/>
      <c r="D20" s="16" t="s">
        <v>134</v>
      </c>
      <c r="E20" s="16"/>
      <c r="F20" s="16"/>
      <c r="G20" s="17">
        <v>33472598</v>
      </c>
      <c r="H20" s="63">
        <v>2502072</v>
      </c>
      <c r="I20" s="63">
        <v>28815919</v>
      </c>
      <c r="J20" s="63" t="s">
        <v>12</v>
      </c>
      <c r="K20" s="73" t="s">
        <v>12</v>
      </c>
      <c r="L20" s="73" t="s">
        <v>12</v>
      </c>
      <c r="M20" s="73" t="s">
        <v>12</v>
      </c>
      <c r="N20" s="73" t="s">
        <v>12</v>
      </c>
      <c r="O20" s="19">
        <f t="shared" si="1"/>
        <v>64790589</v>
      </c>
      <c r="P20" s="59">
        <f t="shared" si="2"/>
        <v>64790589</v>
      </c>
      <c r="Q20" s="18" t="s">
        <v>12</v>
      </c>
      <c r="R20" s="19">
        <v>-2494100</v>
      </c>
      <c r="S20" s="14">
        <f t="shared" si="0"/>
        <v>62296489</v>
      </c>
    </row>
    <row r="21" spans="1:19" ht="13.5" customHeight="1" x14ac:dyDescent="0.15">
      <c r="A21" s="9"/>
      <c r="B21" s="3"/>
      <c r="C21" s="3" t="s">
        <v>135</v>
      </c>
      <c r="D21" s="3"/>
      <c r="E21" s="3"/>
      <c r="F21" s="3"/>
      <c r="G21" s="17">
        <v>3798121601</v>
      </c>
      <c r="H21" s="63">
        <v>7152675</v>
      </c>
      <c r="I21" s="63">
        <v>1219296400</v>
      </c>
      <c r="J21" s="63">
        <v>166044158</v>
      </c>
      <c r="K21" s="73">
        <v>11500458</v>
      </c>
      <c r="L21" s="73">
        <v>1329481</v>
      </c>
      <c r="M21" s="73">
        <v>218621</v>
      </c>
      <c r="N21" s="73">
        <v>82494</v>
      </c>
      <c r="O21" s="19">
        <f t="shared" si="1"/>
        <v>5203745888</v>
      </c>
      <c r="P21" s="59">
        <f t="shared" si="2"/>
        <v>5203745888</v>
      </c>
      <c r="Q21" s="18" t="s">
        <v>12</v>
      </c>
      <c r="R21" s="19">
        <v>-700038823</v>
      </c>
      <c r="S21" s="14">
        <f t="shared" si="0"/>
        <v>4503707065</v>
      </c>
    </row>
    <row r="22" spans="1:19" ht="13.5" customHeight="1" x14ac:dyDescent="0.15">
      <c r="A22" s="15"/>
      <c r="B22" s="16"/>
      <c r="C22" s="16"/>
      <c r="D22" s="16" t="s">
        <v>136</v>
      </c>
      <c r="E22" s="16"/>
      <c r="F22" s="16"/>
      <c r="G22" s="17">
        <v>3381468797</v>
      </c>
      <c r="H22" s="63">
        <v>5455308</v>
      </c>
      <c r="I22" s="63">
        <v>1219296400</v>
      </c>
      <c r="J22" s="63">
        <v>40811</v>
      </c>
      <c r="K22" s="73">
        <v>11500458</v>
      </c>
      <c r="L22" s="73">
        <v>1329481</v>
      </c>
      <c r="M22" s="73">
        <v>162336</v>
      </c>
      <c r="N22" s="73" t="s">
        <v>12</v>
      </c>
      <c r="O22" s="19">
        <f t="shared" si="1"/>
        <v>4619253591</v>
      </c>
      <c r="P22" s="59">
        <f t="shared" si="2"/>
        <v>4619253591</v>
      </c>
      <c r="Q22" s="18" t="s">
        <v>12</v>
      </c>
      <c r="R22" s="19">
        <v>-699938823</v>
      </c>
      <c r="S22" s="14">
        <f t="shared" si="0"/>
        <v>3919314768</v>
      </c>
    </row>
    <row r="23" spans="1:19" ht="13.5" customHeight="1" x14ac:dyDescent="0.15">
      <c r="A23" s="9"/>
      <c r="B23" s="3"/>
      <c r="C23" s="3"/>
      <c r="D23" s="3" t="s">
        <v>137</v>
      </c>
      <c r="E23" s="3"/>
      <c r="F23" s="3"/>
      <c r="G23" s="17">
        <v>380465180</v>
      </c>
      <c r="H23" s="63">
        <v>1402012</v>
      </c>
      <c r="I23" s="63" t="s">
        <v>12</v>
      </c>
      <c r="J23" s="63">
        <v>19657</v>
      </c>
      <c r="K23" s="73" t="s">
        <v>12</v>
      </c>
      <c r="L23" s="73" t="s">
        <v>12</v>
      </c>
      <c r="M23" s="73" t="s">
        <v>12</v>
      </c>
      <c r="N23" s="73" t="s">
        <v>12</v>
      </c>
      <c r="O23" s="19">
        <f t="shared" si="1"/>
        <v>381886849</v>
      </c>
      <c r="P23" s="59">
        <f t="shared" si="2"/>
        <v>381886849</v>
      </c>
      <c r="Q23" s="18" t="s">
        <v>12</v>
      </c>
      <c r="R23" s="19"/>
      <c r="S23" s="14">
        <f t="shared" si="0"/>
        <v>381886849</v>
      </c>
    </row>
    <row r="24" spans="1:19" ht="13.5" customHeight="1" x14ac:dyDescent="0.15">
      <c r="A24" s="15"/>
      <c r="B24" s="16"/>
      <c r="C24" s="16"/>
      <c r="D24" s="16" t="s">
        <v>138</v>
      </c>
      <c r="E24" s="16"/>
      <c r="F24" s="16"/>
      <c r="G24" s="17" t="s">
        <v>12</v>
      </c>
      <c r="H24" s="63" t="s">
        <v>12</v>
      </c>
      <c r="I24" s="63" t="s">
        <v>12</v>
      </c>
      <c r="J24" s="63" t="s">
        <v>12</v>
      </c>
      <c r="K24" s="73" t="s">
        <v>12</v>
      </c>
      <c r="L24" s="73" t="s">
        <v>12</v>
      </c>
      <c r="M24" s="73" t="s">
        <v>12</v>
      </c>
      <c r="N24" s="73" t="s">
        <v>12</v>
      </c>
      <c r="O24" s="19" t="s">
        <v>12</v>
      </c>
      <c r="P24" s="59" t="str">
        <f t="shared" si="2"/>
        <v>-</v>
      </c>
      <c r="Q24" s="18" t="s">
        <v>12</v>
      </c>
      <c r="R24" s="19" t="s">
        <v>186</v>
      </c>
      <c r="S24" s="14" t="s">
        <v>12</v>
      </c>
    </row>
    <row r="25" spans="1:19" ht="13.5" customHeight="1" x14ac:dyDescent="0.15">
      <c r="A25" s="9"/>
      <c r="B25" s="3"/>
      <c r="C25" s="3"/>
      <c r="D25" s="3" t="s">
        <v>134</v>
      </c>
      <c r="E25" s="3"/>
      <c r="F25" s="3"/>
      <c r="G25" s="17">
        <v>36187624</v>
      </c>
      <c r="H25" s="63">
        <v>295355</v>
      </c>
      <c r="I25" s="63" t="s">
        <v>12</v>
      </c>
      <c r="J25" s="63">
        <v>165983690</v>
      </c>
      <c r="K25" s="73" t="s">
        <v>12</v>
      </c>
      <c r="L25" s="73" t="s">
        <v>12</v>
      </c>
      <c r="M25" s="73">
        <v>56285</v>
      </c>
      <c r="N25" s="73">
        <v>82494</v>
      </c>
      <c r="O25" s="19">
        <f t="shared" si="1"/>
        <v>202605448</v>
      </c>
      <c r="P25" s="59">
        <f t="shared" si="2"/>
        <v>202605448</v>
      </c>
      <c r="Q25" s="18" t="s">
        <v>12</v>
      </c>
      <c r="R25" s="19">
        <v>-100000</v>
      </c>
      <c r="S25" s="14">
        <f t="shared" si="0"/>
        <v>202505448</v>
      </c>
    </row>
    <row r="26" spans="1:19" ht="13.5" customHeight="1" x14ac:dyDescent="0.15">
      <c r="A26" s="15"/>
      <c r="B26" s="16" t="s">
        <v>139</v>
      </c>
      <c r="C26" s="16"/>
      <c r="D26" s="16"/>
      <c r="E26" s="16"/>
      <c r="F26" s="16"/>
      <c r="G26" s="17">
        <v>8444067134</v>
      </c>
      <c r="H26" s="63">
        <v>339655308</v>
      </c>
      <c r="I26" s="63">
        <v>1245972845</v>
      </c>
      <c r="J26" s="63">
        <v>130430213</v>
      </c>
      <c r="K26" s="73">
        <v>22012590</v>
      </c>
      <c r="L26" s="73">
        <v>1203684</v>
      </c>
      <c r="M26" s="73">
        <v>1725907</v>
      </c>
      <c r="N26" s="73">
        <v>121052478</v>
      </c>
      <c r="O26" s="19">
        <f t="shared" si="1"/>
        <v>10306120159</v>
      </c>
      <c r="P26" s="59">
        <f t="shared" si="2"/>
        <v>10306120159</v>
      </c>
      <c r="Q26" s="18" t="s">
        <v>12</v>
      </c>
      <c r="R26" s="19">
        <v>-829096876</v>
      </c>
      <c r="S26" s="14">
        <f t="shared" si="0"/>
        <v>9477023283</v>
      </c>
    </row>
    <row r="27" spans="1:19" ht="13.5" customHeight="1" x14ac:dyDescent="0.15">
      <c r="A27" s="9"/>
      <c r="B27" s="3"/>
      <c r="C27" s="3" t="s">
        <v>140</v>
      </c>
      <c r="D27" s="3"/>
      <c r="E27" s="3"/>
      <c r="F27" s="3"/>
      <c r="G27" s="17">
        <v>5144728565</v>
      </c>
      <c r="H27" s="63">
        <v>317390304</v>
      </c>
      <c r="I27" s="63">
        <v>698704939</v>
      </c>
      <c r="J27" s="63">
        <v>126652168</v>
      </c>
      <c r="K27" s="73">
        <v>22011862</v>
      </c>
      <c r="L27" s="73" t="s">
        <v>12</v>
      </c>
      <c r="M27" s="73" t="s">
        <v>12</v>
      </c>
      <c r="N27" s="73" t="s">
        <v>12</v>
      </c>
      <c r="O27" s="19">
        <f t="shared" si="1"/>
        <v>6309487838</v>
      </c>
      <c r="P27" s="59">
        <f t="shared" si="2"/>
        <v>6309487838</v>
      </c>
      <c r="Q27" s="18" t="s">
        <v>12</v>
      </c>
      <c r="R27" s="19">
        <v>-649364535</v>
      </c>
      <c r="S27" s="14">
        <f t="shared" si="0"/>
        <v>5660123303</v>
      </c>
    </row>
    <row r="28" spans="1:19" ht="13.5" customHeight="1" x14ac:dyDescent="0.15">
      <c r="A28" s="15"/>
      <c r="B28" s="16"/>
      <c r="C28" s="16" t="s">
        <v>141</v>
      </c>
      <c r="D28" s="16"/>
      <c r="E28" s="16"/>
      <c r="F28" s="16"/>
      <c r="G28" s="17">
        <v>1917685541</v>
      </c>
      <c r="H28" s="63">
        <v>-73578</v>
      </c>
      <c r="I28" s="63">
        <v>545854226</v>
      </c>
      <c r="J28" s="63" t="s">
        <v>12</v>
      </c>
      <c r="K28" s="73" t="s">
        <v>12</v>
      </c>
      <c r="L28" s="73" t="s">
        <v>12</v>
      </c>
      <c r="M28" s="73" t="s">
        <v>12</v>
      </c>
      <c r="N28" s="73" t="s">
        <v>12</v>
      </c>
      <c r="O28" s="19">
        <f t="shared" si="1"/>
        <v>2463466189</v>
      </c>
      <c r="P28" s="59">
        <f t="shared" si="2"/>
        <v>2463466189</v>
      </c>
      <c r="Q28" s="18" t="s">
        <v>12</v>
      </c>
      <c r="R28" s="19"/>
      <c r="S28" s="14">
        <f t="shared" si="0"/>
        <v>2463466189</v>
      </c>
    </row>
    <row r="29" spans="1:19" ht="13.5" customHeight="1" x14ac:dyDescent="0.15">
      <c r="A29" s="9"/>
      <c r="B29" s="3"/>
      <c r="C29" s="3" t="s">
        <v>142</v>
      </c>
      <c r="D29" s="3"/>
      <c r="E29" s="3"/>
      <c r="F29" s="3"/>
      <c r="G29" s="17">
        <v>1252161144</v>
      </c>
      <c r="H29" s="63">
        <v>17712767</v>
      </c>
      <c r="I29" s="63" t="s">
        <v>12</v>
      </c>
      <c r="J29" s="63" t="s">
        <v>12</v>
      </c>
      <c r="K29" s="73" t="s">
        <v>12</v>
      </c>
      <c r="L29" s="73" t="s">
        <v>12</v>
      </c>
      <c r="M29" s="73">
        <v>1590921</v>
      </c>
      <c r="N29" s="73" t="s">
        <v>12</v>
      </c>
      <c r="O29" s="19">
        <f t="shared" si="1"/>
        <v>1271464832</v>
      </c>
      <c r="P29" s="59">
        <f t="shared" si="2"/>
        <v>1271464832</v>
      </c>
      <c r="Q29" s="18" t="s">
        <v>12</v>
      </c>
      <c r="R29" s="19">
        <v>-3428380</v>
      </c>
      <c r="S29" s="14">
        <f t="shared" si="0"/>
        <v>1268036452</v>
      </c>
    </row>
    <row r="30" spans="1:19" ht="13.5" customHeight="1" x14ac:dyDescent="0.15">
      <c r="A30" s="15"/>
      <c r="B30" s="16"/>
      <c r="C30" s="16" t="s">
        <v>143</v>
      </c>
      <c r="D30" s="16"/>
      <c r="E30" s="16"/>
      <c r="F30" s="16"/>
      <c r="G30" s="17">
        <v>129491884</v>
      </c>
      <c r="H30" s="63">
        <v>4625815</v>
      </c>
      <c r="I30" s="63">
        <v>1413680</v>
      </c>
      <c r="J30" s="63">
        <v>3778045</v>
      </c>
      <c r="K30" s="73">
        <v>728</v>
      </c>
      <c r="L30" s="73">
        <v>1203684</v>
      </c>
      <c r="M30" s="73">
        <v>134986</v>
      </c>
      <c r="N30" s="73">
        <v>121052478</v>
      </c>
      <c r="O30" s="19">
        <f t="shared" si="1"/>
        <v>261701300</v>
      </c>
      <c r="P30" s="59">
        <f t="shared" si="2"/>
        <v>261701300</v>
      </c>
      <c r="Q30" s="18" t="s">
        <v>12</v>
      </c>
      <c r="R30" s="19">
        <v>-176303961</v>
      </c>
      <c r="S30" s="14">
        <f t="shared" si="0"/>
        <v>85397339</v>
      </c>
    </row>
    <row r="31" spans="1:19" ht="13.5" customHeight="1" x14ac:dyDescent="0.15">
      <c r="A31" s="9"/>
      <c r="B31" s="3" t="s">
        <v>144</v>
      </c>
      <c r="C31" s="3"/>
      <c r="D31" s="3"/>
      <c r="E31" s="3"/>
      <c r="F31" s="3"/>
      <c r="G31" s="17">
        <v>244703939</v>
      </c>
      <c r="H31" s="63" t="s">
        <v>12</v>
      </c>
      <c r="I31" s="63" t="s">
        <v>12</v>
      </c>
      <c r="J31" s="63" t="s">
        <v>12</v>
      </c>
      <c r="K31" s="73" t="s">
        <v>12</v>
      </c>
      <c r="L31" s="73" t="s">
        <v>12</v>
      </c>
      <c r="M31" s="73" t="s">
        <v>12</v>
      </c>
      <c r="N31" s="73" t="s">
        <v>12</v>
      </c>
      <c r="O31" s="19">
        <f t="shared" si="1"/>
        <v>244703939</v>
      </c>
      <c r="P31" s="59">
        <f t="shared" si="2"/>
        <v>244703939</v>
      </c>
      <c r="Q31" s="18" t="s">
        <v>12</v>
      </c>
      <c r="R31" s="19"/>
      <c r="S31" s="14">
        <f t="shared" si="0"/>
        <v>244703939</v>
      </c>
    </row>
    <row r="32" spans="1:19" ht="13.5" customHeight="1" x14ac:dyDescent="0.15">
      <c r="A32" s="15"/>
      <c r="B32" s="16"/>
      <c r="C32" s="16" t="s">
        <v>145</v>
      </c>
      <c r="D32" s="16"/>
      <c r="E32" s="16"/>
      <c r="F32" s="16"/>
      <c r="G32" s="17">
        <v>244703939</v>
      </c>
      <c r="H32" s="63" t="s">
        <v>12</v>
      </c>
      <c r="I32" s="63" t="s">
        <v>12</v>
      </c>
      <c r="J32" s="63" t="s">
        <v>12</v>
      </c>
      <c r="K32" s="73" t="s">
        <v>12</v>
      </c>
      <c r="L32" s="73" t="s">
        <v>12</v>
      </c>
      <c r="M32" s="73" t="s">
        <v>12</v>
      </c>
      <c r="N32" s="73" t="s">
        <v>12</v>
      </c>
      <c r="O32" s="19">
        <f t="shared" si="1"/>
        <v>244703939</v>
      </c>
      <c r="P32" s="59">
        <f t="shared" si="2"/>
        <v>244703939</v>
      </c>
      <c r="Q32" s="18" t="s">
        <v>12</v>
      </c>
      <c r="R32" s="19"/>
      <c r="S32" s="14">
        <f t="shared" si="0"/>
        <v>244703939</v>
      </c>
    </row>
    <row r="33" spans="1:19" ht="13.5" customHeight="1" x14ac:dyDescent="0.15">
      <c r="A33" s="15"/>
      <c r="B33" s="16"/>
      <c r="C33" s="16" t="s">
        <v>134</v>
      </c>
      <c r="D33" s="16"/>
      <c r="E33" s="16"/>
      <c r="F33" s="16"/>
      <c r="G33" s="17" t="s">
        <v>12</v>
      </c>
      <c r="H33" s="63" t="s">
        <v>12</v>
      </c>
      <c r="I33" s="63" t="s">
        <v>12</v>
      </c>
      <c r="J33" s="63" t="s">
        <v>12</v>
      </c>
      <c r="K33" s="73" t="s">
        <v>12</v>
      </c>
      <c r="L33" s="73" t="s">
        <v>12</v>
      </c>
      <c r="M33" s="73" t="s">
        <v>12</v>
      </c>
      <c r="N33" s="73" t="s">
        <v>12</v>
      </c>
      <c r="O33" s="19" t="s">
        <v>12</v>
      </c>
      <c r="P33" s="59" t="str">
        <f t="shared" si="2"/>
        <v>-</v>
      </c>
      <c r="Q33" s="18" t="s">
        <v>12</v>
      </c>
      <c r="R33" s="19"/>
      <c r="S33" s="14" t="s">
        <v>12</v>
      </c>
    </row>
    <row r="34" spans="1:19" ht="13.5" customHeight="1" x14ac:dyDescent="0.15">
      <c r="A34" s="24"/>
      <c r="B34" s="25" t="s">
        <v>146</v>
      </c>
      <c r="C34" s="25"/>
      <c r="D34" s="25"/>
      <c r="E34" s="25"/>
      <c r="F34" s="25"/>
      <c r="G34" s="54" t="s">
        <v>12</v>
      </c>
      <c r="H34" s="70">
        <v>123853</v>
      </c>
      <c r="I34" s="70" t="s">
        <v>12</v>
      </c>
      <c r="J34" s="70" t="s">
        <v>12</v>
      </c>
      <c r="K34" s="78" t="s">
        <v>12</v>
      </c>
      <c r="L34" s="78" t="s">
        <v>12</v>
      </c>
      <c r="M34" s="78" t="s">
        <v>12</v>
      </c>
      <c r="N34" s="78" t="s">
        <v>12</v>
      </c>
      <c r="O34" s="53">
        <f>SUM(G34:N34)</f>
        <v>123853</v>
      </c>
      <c r="P34" s="59">
        <f t="shared" si="2"/>
        <v>123853</v>
      </c>
      <c r="Q34" s="52" t="s">
        <v>12</v>
      </c>
      <c r="R34" s="53"/>
      <c r="S34" s="14">
        <f t="shared" si="0"/>
        <v>123853</v>
      </c>
    </row>
    <row r="35" spans="1:19" ht="13.5" customHeight="1" x14ac:dyDescent="0.15">
      <c r="A35" s="55" t="s">
        <v>147</v>
      </c>
      <c r="B35" s="56"/>
      <c r="C35" s="56"/>
      <c r="D35" s="56"/>
      <c r="E35" s="56"/>
      <c r="F35" s="56"/>
      <c r="G35" s="57">
        <v>-754659463</v>
      </c>
      <c r="H35" s="71">
        <v>-18720059</v>
      </c>
      <c r="I35" s="71">
        <v>4305497</v>
      </c>
      <c r="J35" s="71">
        <v>26436716</v>
      </c>
      <c r="K35" s="79">
        <v>-23169</v>
      </c>
      <c r="L35" s="79">
        <v>342892</v>
      </c>
      <c r="M35" s="79">
        <v>-299429</v>
      </c>
      <c r="N35" s="79" t="s">
        <v>12</v>
      </c>
      <c r="O35" s="13">
        <f>SUM(G35:N35)</f>
        <v>-742617015</v>
      </c>
      <c r="P35" s="69">
        <f>O35</f>
        <v>-742617015</v>
      </c>
      <c r="Q35" s="12" t="s">
        <v>12</v>
      </c>
      <c r="R35" s="13"/>
      <c r="S35" s="58">
        <f>SUM(P35:R35)</f>
        <v>-742617015</v>
      </c>
    </row>
    <row r="36" spans="1:19" ht="13.5" customHeight="1" x14ac:dyDescent="0.15">
      <c r="A36" s="15"/>
      <c r="B36" s="16" t="s">
        <v>148</v>
      </c>
      <c r="C36" s="16"/>
      <c r="D36" s="16"/>
      <c r="E36" s="16"/>
      <c r="F36" s="16"/>
      <c r="G36" s="17">
        <v>1565723254</v>
      </c>
      <c r="H36" s="63">
        <v>19927336</v>
      </c>
      <c r="I36" s="63">
        <v>8588836</v>
      </c>
      <c r="J36" s="63" t="s">
        <v>12</v>
      </c>
      <c r="K36" s="73">
        <v>23169</v>
      </c>
      <c r="L36" s="73">
        <v>75908</v>
      </c>
      <c r="M36" s="73">
        <v>409139</v>
      </c>
      <c r="N36" s="73" t="s">
        <v>12</v>
      </c>
      <c r="O36" s="53">
        <f t="shared" ref="O36:O47" si="3">SUM(G36:N36)</f>
        <v>1594747642</v>
      </c>
      <c r="P36" s="59">
        <f t="shared" si="2"/>
        <v>1594747642</v>
      </c>
      <c r="Q36" s="18" t="s">
        <v>12</v>
      </c>
      <c r="R36" s="19"/>
      <c r="S36" s="20">
        <f>SUM(P36:R36)</f>
        <v>1594747642</v>
      </c>
    </row>
    <row r="37" spans="1:19" ht="13.5" customHeight="1" x14ac:dyDescent="0.15">
      <c r="A37" s="15"/>
      <c r="B37" s="16"/>
      <c r="C37" s="16" t="s">
        <v>149</v>
      </c>
      <c r="D37" s="16"/>
      <c r="E37" s="16"/>
      <c r="F37" s="16"/>
      <c r="G37" s="17">
        <v>827091879</v>
      </c>
      <c r="H37" s="63">
        <v>14499908</v>
      </c>
      <c r="I37" s="63" t="s">
        <v>12</v>
      </c>
      <c r="J37" s="63" t="s">
        <v>12</v>
      </c>
      <c r="K37" s="73" t="s">
        <v>12</v>
      </c>
      <c r="L37" s="73" t="s">
        <v>12</v>
      </c>
      <c r="M37" s="73" t="s">
        <v>12</v>
      </c>
      <c r="N37" s="73" t="s">
        <v>12</v>
      </c>
      <c r="O37" s="53">
        <f t="shared" si="3"/>
        <v>841591787</v>
      </c>
      <c r="P37" s="59">
        <f t="shared" si="2"/>
        <v>841591787</v>
      </c>
      <c r="Q37" s="18" t="s">
        <v>12</v>
      </c>
      <c r="R37" s="19"/>
      <c r="S37" s="20">
        <f t="shared" ref="S37:S46" si="4">SUM(P37:R37)</f>
        <v>841591787</v>
      </c>
    </row>
    <row r="38" spans="1:19" ht="13.5" customHeight="1" x14ac:dyDescent="0.15">
      <c r="A38" s="15"/>
      <c r="B38" s="16"/>
      <c r="C38" s="16" t="s">
        <v>150</v>
      </c>
      <c r="D38" s="16"/>
      <c r="E38" s="16"/>
      <c r="F38" s="16"/>
      <c r="G38" s="17">
        <v>720731375</v>
      </c>
      <c r="H38" s="63">
        <v>4909482</v>
      </c>
      <c r="I38" s="63">
        <v>8588836</v>
      </c>
      <c r="J38" s="63" t="s">
        <v>12</v>
      </c>
      <c r="K38" s="73">
        <v>23169</v>
      </c>
      <c r="L38" s="73">
        <v>75908</v>
      </c>
      <c r="M38" s="73">
        <v>409139</v>
      </c>
      <c r="N38" s="73" t="s">
        <v>12</v>
      </c>
      <c r="O38" s="53">
        <f t="shared" si="3"/>
        <v>734737909</v>
      </c>
      <c r="P38" s="59">
        <f t="shared" si="2"/>
        <v>734737909</v>
      </c>
      <c r="Q38" s="18" t="s">
        <v>12</v>
      </c>
      <c r="R38" s="19"/>
      <c r="S38" s="20">
        <f t="shared" si="4"/>
        <v>734737909</v>
      </c>
    </row>
    <row r="39" spans="1:19" ht="13.5" customHeight="1" x14ac:dyDescent="0.15">
      <c r="A39" s="15"/>
      <c r="B39" s="16"/>
      <c r="C39" s="16" t="s">
        <v>151</v>
      </c>
      <c r="D39" s="16"/>
      <c r="E39" s="16"/>
      <c r="F39" s="16"/>
      <c r="G39" s="17" t="s">
        <v>12</v>
      </c>
      <c r="H39" s="63" t="s">
        <v>12</v>
      </c>
      <c r="I39" s="63" t="s">
        <v>12</v>
      </c>
      <c r="J39" s="63" t="s">
        <v>12</v>
      </c>
      <c r="K39" s="73" t="s">
        <v>12</v>
      </c>
      <c r="L39" s="73" t="s">
        <v>12</v>
      </c>
      <c r="M39" s="73" t="s">
        <v>12</v>
      </c>
      <c r="N39" s="73" t="s">
        <v>12</v>
      </c>
      <c r="O39" s="53" t="s">
        <v>12</v>
      </c>
      <c r="P39" s="59" t="str">
        <f t="shared" si="2"/>
        <v>-</v>
      </c>
      <c r="Q39" s="18" t="s">
        <v>12</v>
      </c>
      <c r="R39" s="19"/>
      <c r="S39" s="20" t="s">
        <v>12</v>
      </c>
    </row>
    <row r="40" spans="1:19" ht="13.5" customHeight="1" x14ac:dyDescent="0.15">
      <c r="A40" s="15"/>
      <c r="B40" s="16"/>
      <c r="C40" s="16" t="s">
        <v>152</v>
      </c>
      <c r="D40" s="16"/>
      <c r="E40" s="16"/>
      <c r="F40" s="16"/>
      <c r="G40" s="17">
        <v>17900000</v>
      </c>
      <c r="H40" s="63">
        <v>517946</v>
      </c>
      <c r="I40" s="63" t="s">
        <v>12</v>
      </c>
      <c r="J40" s="63" t="s">
        <v>12</v>
      </c>
      <c r="K40" s="73" t="s">
        <v>12</v>
      </c>
      <c r="L40" s="73" t="s">
        <v>12</v>
      </c>
      <c r="M40" s="73" t="s">
        <v>12</v>
      </c>
      <c r="N40" s="73" t="s">
        <v>12</v>
      </c>
      <c r="O40" s="53">
        <f t="shared" si="3"/>
        <v>18417946</v>
      </c>
      <c r="P40" s="59">
        <f t="shared" si="2"/>
        <v>18417946</v>
      </c>
      <c r="Q40" s="18" t="s">
        <v>12</v>
      </c>
      <c r="R40" s="19"/>
      <c r="S40" s="20">
        <f t="shared" si="4"/>
        <v>18417946</v>
      </c>
    </row>
    <row r="41" spans="1:19" ht="13.5" customHeight="1" x14ac:dyDescent="0.15">
      <c r="A41" s="15"/>
      <c r="B41" s="16"/>
      <c r="C41" s="16" t="s">
        <v>134</v>
      </c>
      <c r="D41" s="16"/>
      <c r="E41" s="16"/>
      <c r="F41" s="16"/>
      <c r="G41" s="17" t="s">
        <v>12</v>
      </c>
      <c r="H41" s="63" t="s">
        <v>12</v>
      </c>
      <c r="I41" s="63" t="s">
        <v>12</v>
      </c>
      <c r="J41" s="63" t="s">
        <v>12</v>
      </c>
      <c r="K41" s="73" t="s">
        <v>12</v>
      </c>
      <c r="L41" s="73" t="s">
        <v>12</v>
      </c>
      <c r="M41" s="73" t="s">
        <v>12</v>
      </c>
      <c r="N41" s="73" t="s">
        <v>12</v>
      </c>
      <c r="O41" s="53" t="s">
        <v>12</v>
      </c>
      <c r="P41" s="59" t="str">
        <f t="shared" si="2"/>
        <v>-</v>
      </c>
      <c r="Q41" s="18" t="s">
        <v>12</v>
      </c>
      <c r="R41" s="19"/>
      <c r="S41" s="20" t="s">
        <v>12</v>
      </c>
    </row>
    <row r="42" spans="1:19" ht="13.5" customHeight="1" x14ac:dyDescent="0.15">
      <c r="A42" s="15"/>
      <c r="B42" s="16" t="s">
        <v>153</v>
      </c>
      <c r="C42" s="16"/>
      <c r="D42" s="16"/>
      <c r="E42" s="16"/>
      <c r="F42" s="16"/>
      <c r="G42" s="17">
        <v>811063791</v>
      </c>
      <c r="H42" s="63">
        <v>1207277</v>
      </c>
      <c r="I42" s="63">
        <v>12894333</v>
      </c>
      <c r="J42" s="63">
        <v>26436716</v>
      </c>
      <c r="K42" s="73" t="s">
        <v>12</v>
      </c>
      <c r="L42" s="73">
        <v>418800</v>
      </c>
      <c r="M42" s="73">
        <v>109710</v>
      </c>
      <c r="N42" s="73" t="s">
        <v>12</v>
      </c>
      <c r="O42" s="53">
        <f t="shared" si="3"/>
        <v>852130627</v>
      </c>
      <c r="P42" s="59">
        <f t="shared" si="2"/>
        <v>852130627</v>
      </c>
      <c r="Q42" s="18" t="s">
        <v>12</v>
      </c>
      <c r="R42" s="19"/>
      <c r="S42" s="20">
        <f t="shared" si="4"/>
        <v>852130627</v>
      </c>
    </row>
    <row r="43" spans="1:19" ht="13.5" customHeight="1" x14ac:dyDescent="0.15">
      <c r="A43" s="15"/>
      <c r="B43" s="16"/>
      <c r="C43" s="16" t="s">
        <v>141</v>
      </c>
      <c r="D43" s="16"/>
      <c r="E43" s="16"/>
      <c r="F43" s="16"/>
      <c r="G43" s="17">
        <v>129524000</v>
      </c>
      <c r="H43" s="63">
        <v>123853</v>
      </c>
      <c r="I43" s="63" t="s">
        <v>12</v>
      </c>
      <c r="J43" s="63" t="s">
        <v>12</v>
      </c>
      <c r="K43" s="73" t="s">
        <v>12</v>
      </c>
      <c r="L43" s="73" t="s">
        <v>12</v>
      </c>
      <c r="M43" s="73" t="s">
        <v>12</v>
      </c>
      <c r="N43" s="73" t="s">
        <v>12</v>
      </c>
      <c r="O43" s="53">
        <f t="shared" si="3"/>
        <v>129647853</v>
      </c>
      <c r="P43" s="59">
        <f t="shared" si="2"/>
        <v>129647853</v>
      </c>
      <c r="Q43" s="18" t="s">
        <v>12</v>
      </c>
      <c r="R43" s="19"/>
      <c r="S43" s="20">
        <f t="shared" si="4"/>
        <v>129647853</v>
      </c>
    </row>
    <row r="44" spans="1:19" ht="13.5" customHeight="1" x14ac:dyDescent="0.15">
      <c r="A44" s="15"/>
      <c r="B44" s="16"/>
      <c r="C44" s="16" t="s">
        <v>154</v>
      </c>
      <c r="D44" s="16"/>
      <c r="E44" s="16"/>
      <c r="F44" s="16"/>
      <c r="G44" s="17">
        <v>590356000</v>
      </c>
      <c r="H44" s="63">
        <v>976687</v>
      </c>
      <c r="I44" s="63">
        <v>12894333</v>
      </c>
      <c r="J44" s="63">
        <v>26436598</v>
      </c>
      <c r="K44" s="73" t="s">
        <v>12</v>
      </c>
      <c r="L44" s="73">
        <v>418800</v>
      </c>
      <c r="M44" s="73">
        <v>109710</v>
      </c>
      <c r="N44" s="73" t="s">
        <v>12</v>
      </c>
      <c r="O44" s="53">
        <f t="shared" si="3"/>
        <v>631192128</v>
      </c>
      <c r="P44" s="59">
        <f t="shared" si="2"/>
        <v>631192128</v>
      </c>
      <c r="Q44" s="18" t="s">
        <v>12</v>
      </c>
      <c r="R44" s="19"/>
      <c r="S44" s="20">
        <f t="shared" si="4"/>
        <v>631192128</v>
      </c>
    </row>
    <row r="45" spans="1:19" ht="13.5" customHeight="1" x14ac:dyDescent="0.15">
      <c r="A45" s="15"/>
      <c r="B45" s="16"/>
      <c r="C45" s="16" t="s">
        <v>155</v>
      </c>
      <c r="D45" s="16"/>
      <c r="E45" s="16"/>
      <c r="F45" s="16"/>
      <c r="G45" s="17">
        <v>15561000</v>
      </c>
      <c r="H45" s="63" t="s">
        <v>12</v>
      </c>
      <c r="I45" s="63" t="s">
        <v>12</v>
      </c>
      <c r="J45" s="63" t="s">
        <v>12</v>
      </c>
      <c r="K45" s="73" t="s">
        <v>12</v>
      </c>
      <c r="L45" s="73" t="s">
        <v>12</v>
      </c>
      <c r="M45" s="73" t="s">
        <v>12</v>
      </c>
      <c r="N45" s="73" t="s">
        <v>12</v>
      </c>
      <c r="O45" s="53">
        <f t="shared" si="3"/>
        <v>15561000</v>
      </c>
      <c r="P45" s="59">
        <f t="shared" si="2"/>
        <v>15561000</v>
      </c>
      <c r="Q45" s="18" t="s">
        <v>12</v>
      </c>
      <c r="R45" s="19"/>
      <c r="S45" s="20">
        <f t="shared" si="4"/>
        <v>15561000</v>
      </c>
    </row>
    <row r="46" spans="1:19" ht="13.5" customHeight="1" x14ac:dyDescent="0.15">
      <c r="A46" s="15"/>
      <c r="B46" s="16"/>
      <c r="C46" s="16" t="s">
        <v>156</v>
      </c>
      <c r="D46" s="16"/>
      <c r="E46" s="16"/>
      <c r="F46" s="16"/>
      <c r="G46" s="17">
        <v>75622791</v>
      </c>
      <c r="H46" s="63">
        <v>101882</v>
      </c>
      <c r="I46" s="63" t="s">
        <v>12</v>
      </c>
      <c r="J46" s="63">
        <v>118</v>
      </c>
      <c r="K46" s="73" t="s">
        <v>12</v>
      </c>
      <c r="L46" s="73" t="s">
        <v>12</v>
      </c>
      <c r="M46" s="73" t="s">
        <v>12</v>
      </c>
      <c r="N46" s="73" t="s">
        <v>12</v>
      </c>
      <c r="O46" s="53">
        <f t="shared" si="3"/>
        <v>75724791</v>
      </c>
      <c r="P46" s="59">
        <f t="shared" si="2"/>
        <v>75724791</v>
      </c>
      <c r="Q46" s="18" t="s">
        <v>12</v>
      </c>
      <c r="R46" s="19"/>
      <c r="S46" s="20">
        <f t="shared" si="4"/>
        <v>75724791</v>
      </c>
    </row>
    <row r="47" spans="1:19" ht="13.5" customHeight="1" x14ac:dyDescent="0.15">
      <c r="A47" s="26"/>
      <c r="B47" s="27"/>
      <c r="C47" s="27" t="s">
        <v>143</v>
      </c>
      <c r="D47" s="27"/>
      <c r="E47" s="27"/>
      <c r="F47" s="27"/>
      <c r="G47" s="29" t="s">
        <v>12</v>
      </c>
      <c r="H47" s="64">
        <v>4855</v>
      </c>
      <c r="I47" s="64" t="s">
        <v>12</v>
      </c>
      <c r="J47" s="64" t="s">
        <v>12</v>
      </c>
      <c r="K47" s="74" t="s">
        <v>12</v>
      </c>
      <c r="L47" s="74" t="s">
        <v>12</v>
      </c>
      <c r="M47" s="74" t="s">
        <v>12</v>
      </c>
      <c r="N47" s="74" t="s">
        <v>12</v>
      </c>
      <c r="O47" s="53">
        <f t="shared" si="3"/>
        <v>4855</v>
      </c>
      <c r="P47" s="60">
        <f>O47</f>
        <v>4855</v>
      </c>
      <c r="Q47" s="28" t="s">
        <v>12</v>
      </c>
      <c r="R47" s="30"/>
      <c r="S47" s="31">
        <f>SUM(P47:R47)</f>
        <v>4855</v>
      </c>
    </row>
    <row r="48" spans="1:19" ht="13.5" customHeight="1" x14ac:dyDescent="0.15">
      <c r="A48" s="32" t="s">
        <v>157</v>
      </c>
      <c r="B48" s="33"/>
      <c r="C48" s="33"/>
      <c r="D48" s="33"/>
      <c r="E48" s="33"/>
      <c r="F48" s="33"/>
      <c r="G48" s="11">
        <v>-120971901</v>
      </c>
      <c r="H48" s="68">
        <v>-25406380</v>
      </c>
      <c r="I48" s="68" t="s">
        <v>12</v>
      </c>
      <c r="J48" s="68" t="s">
        <v>12</v>
      </c>
      <c r="K48" s="68" t="s">
        <v>12</v>
      </c>
      <c r="L48" s="68" t="s">
        <v>12</v>
      </c>
      <c r="M48" s="68" t="s">
        <v>12</v>
      </c>
      <c r="N48" s="68" t="s">
        <v>12</v>
      </c>
      <c r="O48" s="13">
        <f>SUM(G48:N48)</f>
        <v>-146378281</v>
      </c>
      <c r="P48" s="69">
        <f>O48</f>
        <v>-146378281</v>
      </c>
      <c r="Q48" s="10" t="s">
        <v>12</v>
      </c>
      <c r="R48" s="34"/>
      <c r="S48" s="14">
        <f>SUM(P48:R48)</f>
        <v>-146378281</v>
      </c>
    </row>
    <row r="49" spans="1:21" ht="13.5" customHeight="1" x14ac:dyDescent="0.15">
      <c r="A49" s="15"/>
      <c r="B49" s="16" t="s">
        <v>158</v>
      </c>
      <c r="C49" s="16"/>
      <c r="D49" s="16"/>
      <c r="E49" s="16"/>
      <c r="F49" s="16"/>
      <c r="G49" s="17">
        <v>1017571901</v>
      </c>
      <c r="H49" s="63">
        <v>25406380</v>
      </c>
      <c r="I49" s="63" t="s">
        <v>12</v>
      </c>
      <c r="J49" s="63" t="s">
        <v>12</v>
      </c>
      <c r="K49" s="63" t="s">
        <v>12</v>
      </c>
      <c r="L49" s="63" t="s">
        <v>12</v>
      </c>
      <c r="M49" s="63" t="s">
        <v>12</v>
      </c>
      <c r="N49" s="63" t="s">
        <v>12</v>
      </c>
      <c r="O49" s="53">
        <f t="shared" ref="O49:O53" si="5">SUM(G49:N49)</f>
        <v>1042978281</v>
      </c>
      <c r="P49" s="59">
        <f t="shared" ref="P49:P53" si="6">O49</f>
        <v>1042978281</v>
      </c>
      <c r="Q49" s="18" t="s">
        <v>12</v>
      </c>
      <c r="R49" s="19"/>
      <c r="S49" s="20">
        <f t="shared" ref="S49:S53" si="7">SUM(P49:R49)</f>
        <v>1042978281</v>
      </c>
    </row>
    <row r="50" spans="1:21" ht="13.5" customHeight="1" x14ac:dyDescent="0.15">
      <c r="A50" s="15"/>
      <c r="B50" s="16"/>
      <c r="C50" s="16" t="s">
        <v>159</v>
      </c>
      <c r="D50" s="16"/>
      <c r="E50" s="16"/>
      <c r="F50" s="16"/>
      <c r="G50" s="17">
        <v>1017571901</v>
      </c>
      <c r="H50" s="63">
        <v>25110292</v>
      </c>
      <c r="I50" s="63" t="s">
        <v>12</v>
      </c>
      <c r="J50" s="63" t="s">
        <v>12</v>
      </c>
      <c r="K50" s="63" t="s">
        <v>12</v>
      </c>
      <c r="L50" s="63" t="s">
        <v>12</v>
      </c>
      <c r="M50" s="63" t="s">
        <v>12</v>
      </c>
      <c r="N50" s="63" t="s">
        <v>12</v>
      </c>
      <c r="O50" s="53">
        <f t="shared" si="5"/>
        <v>1042682193</v>
      </c>
      <c r="P50" s="59">
        <f t="shared" si="6"/>
        <v>1042682193</v>
      </c>
      <c r="Q50" s="18" t="s">
        <v>12</v>
      </c>
      <c r="R50" s="19"/>
      <c r="S50" s="20">
        <f t="shared" si="7"/>
        <v>1042682193</v>
      </c>
    </row>
    <row r="51" spans="1:21" ht="13.5" customHeight="1" x14ac:dyDescent="0.15">
      <c r="A51" s="15"/>
      <c r="B51" s="16"/>
      <c r="C51" s="16" t="s">
        <v>134</v>
      </c>
      <c r="D51" s="16"/>
      <c r="E51" s="16"/>
      <c r="F51" s="16"/>
      <c r="G51" s="17" t="s">
        <v>12</v>
      </c>
      <c r="H51" s="63">
        <v>296088</v>
      </c>
      <c r="I51" s="63" t="s">
        <v>12</v>
      </c>
      <c r="J51" s="63" t="s">
        <v>12</v>
      </c>
      <c r="K51" s="63" t="s">
        <v>12</v>
      </c>
      <c r="L51" s="63" t="s">
        <v>12</v>
      </c>
      <c r="M51" s="63" t="s">
        <v>12</v>
      </c>
      <c r="N51" s="63" t="s">
        <v>12</v>
      </c>
      <c r="O51" s="53">
        <f t="shared" si="5"/>
        <v>296088</v>
      </c>
      <c r="P51" s="59">
        <f t="shared" si="6"/>
        <v>296088</v>
      </c>
      <c r="Q51" s="18" t="s">
        <v>12</v>
      </c>
      <c r="R51" s="19"/>
      <c r="S51" s="20">
        <f t="shared" si="7"/>
        <v>296088</v>
      </c>
    </row>
    <row r="52" spans="1:21" ht="13.5" customHeight="1" x14ac:dyDescent="0.15">
      <c r="A52" s="15"/>
      <c r="B52" s="16" t="s">
        <v>160</v>
      </c>
      <c r="C52" s="16"/>
      <c r="D52" s="16"/>
      <c r="E52" s="16"/>
      <c r="F52" s="16"/>
      <c r="G52" s="17">
        <v>896600000</v>
      </c>
      <c r="H52" s="63" t="s">
        <v>12</v>
      </c>
      <c r="I52" s="63" t="s">
        <v>12</v>
      </c>
      <c r="J52" s="63" t="s">
        <v>12</v>
      </c>
      <c r="K52" s="63" t="s">
        <v>12</v>
      </c>
      <c r="L52" s="63" t="s">
        <v>12</v>
      </c>
      <c r="M52" s="63" t="s">
        <v>12</v>
      </c>
      <c r="N52" s="63" t="s">
        <v>12</v>
      </c>
      <c r="O52" s="53">
        <f t="shared" si="5"/>
        <v>896600000</v>
      </c>
      <c r="P52" s="59">
        <f t="shared" si="6"/>
        <v>896600000</v>
      </c>
      <c r="Q52" s="18" t="s">
        <v>12</v>
      </c>
      <c r="R52" s="19"/>
      <c r="S52" s="20">
        <f t="shared" si="7"/>
        <v>896600000</v>
      </c>
    </row>
    <row r="53" spans="1:21" ht="13.5" customHeight="1" x14ac:dyDescent="0.15">
      <c r="A53" s="15"/>
      <c r="B53" s="16"/>
      <c r="C53" s="16" t="s">
        <v>161</v>
      </c>
      <c r="D53" s="16"/>
      <c r="E53" s="16"/>
      <c r="F53" s="16"/>
      <c r="G53" s="17">
        <v>896600000</v>
      </c>
      <c r="H53" s="63" t="s">
        <v>12</v>
      </c>
      <c r="I53" s="63" t="s">
        <v>12</v>
      </c>
      <c r="J53" s="63" t="s">
        <v>12</v>
      </c>
      <c r="K53" s="63" t="s">
        <v>12</v>
      </c>
      <c r="L53" s="63" t="s">
        <v>12</v>
      </c>
      <c r="M53" s="63" t="s">
        <v>12</v>
      </c>
      <c r="N53" s="63" t="s">
        <v>12</v>
      </c>
      <c r="O53" s="53">
        <f t="shared" si="5"/>
        <v>896600000</v>
      </c>
      <c r="P53" s="59">
        <f t="shared" si="6"/>
        <v>896600000</v>
      </c>
      <c r="Q53" s="18" t="s">
        <v>12</v>
      </c>
      <c r="R53" s="19"/>
      <c r="S53" s="20">
        <f t="shared" si="7"/>
        <v>896600000</v>
      </c>
    </row>
    <row r="54" spans="1:21" ht="13.5" customHeight="1" x14ac:dyDescent="0.15">
      <c r="A54" s="24"/>
      <c r="B54" s="25"/>
      <c r="C54" s="25" t="s">
        <v>143</v>
      </c>
      <c r="D54" s="25"/>
      <c r="E54" s="25"/>
      <c r="F54" s="25"/>
      <c r="G54" s="54" t="s">
        <v>12</v>
      </c>
      <c r="H54" s="70" t="s">
        <v>12</v>
      </c>
      <c r="I54" s="70" t="s">
        <v>12</v>
      </c>
      <c r="J54" s="70" t="s">
        <v>12</v>
      </c>
      <c r="K54" s="70" t="s">
        <v>12</v>
      </c>
      <c r="L54" s="70" t="s">
        <v>12</v>
      </c>
      <c r="M54" s="70" t="s">
        <v>12</v>
      </c>
      <c r="N54" s="70" t="s">
        <v>12</v>
      </c>
      <c r="O54" s="53" t="s">
        <v>12</v>
      </c>
      <c r="P54" s="60" t="str">
        <f>O54</f>
        <v>-</v>
      </c>
      <c r="Q54" s="52" t="s">
        <v>12</v>
      </c>
      <c r="R54" s="53"/>
      <c r="S54" s="31" t="s">
        <v>12</v>
      </c>
    </row>
    <row r="55" spans="1:21" ht="13.5" customHeight="1" x14ac:dyDescent="0.15">
      <c r="A55" s="55" t="s">
        <v>162</v>
      </c>
      <c r="B55" s="56"/>
      <c r="C55" s="56"/>
      <c r="D55" s="56"/>
      <c r="E55" s="56"/>
      <c r="F55" s="56"/>
      <c r="G55" s="57">
        <v>-21621807</v>
      </c>
      <c r="H55" s="71">
        <v>11542475</v>
      </c>
      <c r="I55" s="71">
        <v>-7286571</v>
      </c>
      <c r="J55" s="71">
        <v>-10575419</v>
      </c>
      <c r="K55" s="79">
        <v>3348</v>
      </c>
      <c r="L55" s="79">
        <v>69054</v>
      </c>
      <c r="M55" s="79">
        <v>48578</v>
      </c>
      <c r="N55" s="79">
        <v>1498124</v>
      </c>
      <c r="O55" s="13">
        <f>SUM(G55:N55)</f>
        <v>-26322218</v>
      </c>
      <c r="P55" s="69">
        <f>O55</f>
        <v>-26322218</v>
      </c>
      <c r="Q55" s="12" t="s">
        <v>12</v>
      </c>
      <c r="R55" s="13"/>
      <c r="S55" s="58">
        <f>SUM(P55:R55)</f>
        <v>-26322218</v>
      </c>
    </row>
    <row r="56" spans="1:21" ht="13.5" customHeight="1" x14ac:dyDescent="0.15">
      <c r="A56" s="15" t="s">
        <v>163</v>
      </c>
      <c r="B56" s="16"/>
      <c r="C56" s="16"/>
      <c r="D56" s="16"/>
      <c r="E56" s="16"/>
      <c r="F56" s="16"/>
      <c r="G56" s="17">
        <v>792192723</v>
      </c>
      <c r="H56" s="63">
        <v>15053298</v>
      </c>
      <c r="I56" s="63">
        <v>38394328</v>
      </c>
      <c r="J56" s="63">
        <v>19901949</v>
      </c>
      <c r="K56" s="73">
        <v>82079</v>
      </c>
      <c r="L56" s="73">
        <v>81664</v>
      </c>
      <c r="M56" s="73">
        <v>324741</v>
      </c>
      <c r="N56" s="73">
        <v>9149567</v>
      </c>
      <c r="O56" s="53">
        <f t="shared" ref="O56:O58" si="8">SUM(G56:N56)</f>
        <v>875180349</v>
      </c>
      <c r="P56" s="59">
        <f t="shared" ref="P56:P57" si="9">O56</f>
        <v>875180349</v>
      </c>
      <c r="Q56" s="18">
        <v>152319299</v>
      </c>
      <c r="R56" s="19"/>
      <c r="S56" s="20">
        <f t="shared" ref="S56:S57" si="10">SUM(P56:R56)</f>
        <v>1027499648</v>
      </c>
    </row>
    <row r="57" spans="1:21" ht="13.5" customHeight="1" x14ac:dyDescent="0.15">
      <c r="A57" s="15" t="s">
        <v>124</v>
      </c>
      <c r="B57" s="16"/>
      <c r="C57" s="16"/>
      <c r="D57" s="16"/>
      <c r="E57" s="16"/>
      <c r="F57" s="16"/>
      <c r="G57" s="17">
        <v>0</v>
      </c>
      <c r="H57" s="63">
        <v>-360111</v>
      </c>
      <c r="I57" s="63">
        <v>-2232228</v>
      </c>
      <c r="J57" s="63">
        <v>-3855291</v>
      </c>
      <c r="K57" s="73">
        <v>-4239</v>
      </c>
      <c r="L57" s="73">
        <v>-551</v>
      </c>
      <c r="M57" s="73">
        <v>200</v>
      </c>
      <c r="N57" s="73" t="s">
        <v>12</v>
      </c>
      <c r="O57" s="53">
        <f t="shared" si="8"/>
        <v>-6452220</v>
      </c>
      <c r="P57" s="59">
        <f t="shared" si="9"/>
        <v>-6452220</v>
      </c>
      <c r="Q57" s="18" t="s">
        <v>12</v>
      </c>
      <c r="R57" s="19">
        <v>-152319299</v>
      </c>
      <c r="S57" s="20">
        <f t="shared" si="10"/>
        <v>-158771519</v>
      </c>
    </row>
    <row r="58" spans="1:21" ht="13.5" customHeight="1" x14ac:dyDescent="0.15">
      <c r="A58" s="26" t="s">
        <v>164</v>
      </c>
      <c r="B58" s="27"/>
      <c r="C58" s="27"/>
      <c r="D58" s="27"/>
      <c r="E58" s="27"/>
      <c r="F58" s="27"/>
      <c r="G58" s="54">
        <v>770570916</v>
      </c>
      <c r="H58" s="70">
        <v>26235662</v>
      </c>
      <c r="I58" s="70">
        <v>28875529</v>
      </c>
      <c r="J58" s="70">
        <v>5471239</v>
      </c>
      <c r="K58" s="78">
        <v>81188</v>
      </c>
      <c r="L58" s="78">
        <v>150167</v>
      </c>
      <c r="M58" s="78">
        <v>373519</v>
      </c>
      <c r="N58" s="78">
        <v>10647691</v>
      </c>
      <c r="O58" s="53">
        <f t="shared" si="8"/>
        <v>842405911</v>
      </c>
      <c r="P58" s="60">
        <f>O58</f>
        <v>842405911</v>
      </c>
      <c r="Q58" s="28" t="s">
        <v>12</v>
      </c>
      <c r="R58" s="30"/>
      <c r="S58" s="31">
        <f>SUM(P58:R58)</f>
        <v>842405911</v>
      </c>
    </row>
    <row r="59" spans="1:21" ht="13.5" customHeight="1" x14ac:dyDescent="0.15">
      <c r="A59" s="32" t="s">
        <v>165</v>
      </c>
      <c r="B59" s="33"/>
      <c r="C59" s="33"/>
      <c r="D59" s="33"/>
      <c r="E59" s="33"/>
      <c r="F59" s="33"/>
      <c r="G59" s="80">
        <v>7366251</v>
      </c>
      <c r="H59" s="81">
        <v>445352</v>
      </c>
      <c r="I59" s="81">
        <v>9636</v>
      </c>
      <c r="J59" s="81">
        <v>384169</v>
      </c>
      <c r="K59" s="81" t="s">
        <v>12</v>
      </c>
      <c r="L59" s="81" t="s">
        <v>12</v>
      </c>
      <c r="M59" s="81" t="s">
        <v>12</v>
      </c>
      <c r="N59" s="81">
        <v>2525731</v>
      </c>
      <c r="O59" s="13">
        <f>SUM(G59:N59)</f>
        <v>10731139</v>
      </c>
      <c r="P59" s="69">
        <f>O59</f>
        <v>10731139</v>
      </c>
      <c r="Q59" s="10" t="s">
        <v>12</v>
      </c>
      <c r="R59" s="34"/>
      <c r="S59" s="14">
        <f>SUM(P59:R59)</f>
        <v>10731139</v>
      </c>
    </row>
    <row r="60" spans="1:21" ht="13.5" customHeight="1" x14ac:dyDescent="0.15">
      <c r="A60" s="15" t="s">
        <v>166</v>
      </c>
      <c r="B60" s="16"/>
      <c r="C60" s="16"/>
      <c r="D60" s="16"/>
      <c r="E60" s="16"/>
      <c r="F60" s="16"/>
      <c r="G60" s="82">
        <v>4483889</v>
      </c>
      <c r="H60" s="78">
        <v>24068</v>
      </c>
      <c r="I60" s="78">
        <v>-1536</v>
      </c>
      <c r="J60" s="78">
        <v>-97052</v>
      </c>
      <c r="K60" s="78" t="s">
        <v>12</v>
      </c>
      <c r="L60" s="78" t="s">
        <v>12</v>
      </c>
      <c r="M60" s="78" t="s">
        <v>12</v>
      </c>
      <c r="N60" s="78">
        <v>-424981</v>
      </c>
      <c r="O60" s="53">
        <f>SUM(G60:N60)</f>
        <v>3984388</v>
      </c>
      <c r="P60" s="59">
        <f t="shared" ref="P60:P61" si="11">O60</f>
        <v>3984388</v>
      </c>
      <c r="Q60" s="18" t="s">
        <v>12</v>
      </c>
      <c r="R60" s="19"/>
      <c r="S60" s="20">
        <f t="shared" ref="S60" si="12">SUM(P60:R60)</f>
        <v>3984388</v>
      </c>
    </row>
    <row r="61" spans="1:21" ht="13.5" customHeight="1" x14ac:dyDescent="0.15">
      <c r="A61" s="15" t="s">
        <v>167</v>
      </c>
      <c r="B61" s="16"/>
      <c r="C61" s="16"/>
      <c r="D61" s="16"/>
      <c r="E61" s="16"/>
      <c r="F61" s="16"/>
      <c r="G61" s="82">
        <v>11850140</v>
      </c>
      <c r="H61" s="78">
        <v>469420</v>
      </c>
      <c r="I61" s="78">
        <v>8100</v>
      </c>
      <c r="J61" s="78">
        <v>287117</v>
      </c>
      <c r="K61" s="78" t="s">
        <v>12</v>
      </c>
      <c r="L61" s="78" t="s">
        <v>12</v>
      </c>
      <c r="M61" s="78" t="s">
        <v>12</v>
      </c>
      <c r="N61" s="78">
        <v>2100750</v>
      </c>
      <c r="O61" s="53">
        <f>SUM(G61:N61)</f>
        <v>14715527</v>
      </c>
      <c r="P61" s="59">
        <f t="shared" si="11"/>
        <v>14715527</v>
      </c>
      <c r="Q61" s="18" t="s">
        <v>12</v>
      </c>
      <c r="R61" s="19"/>
      <c r="S61" s="20">
        <f>SUM(P61:R61)</f>
        <v>14715527</v>
      </c>
    </row>
    <row r="62" spans="1:21" ht="13.5" customHeight="1" thickBot="1" x14ac:dyDescent="0.2">
      <c r="A62" s="35" t="s">
        <v>168</v>
      </c>
      <c r="B62" s="36"/>
      <c r="C62" s="36"/>
      <c r="D62" s="36"/>
      <c r="E62" s="36"/>
      <c r="F62" s="36"/>
      <c r="G62" s="83">
        <v>782421056</v>
      </c>
      <c r="H62" s="75">
        <v>26705082</v>
      </c>
      <c r="I62" s="75">
        <v>28883629</v>
      </c>
      <c r="J62" s="75">
        <v>5758356</v>
      </c>
      <c r="K62" s="75">
        <v>81188</v>
      </c>
      <c r="L62" s="75">
        <v>150167</v>
      </c>
      <c r="M62" s="75">
        <v>373519</v>
      </c>
      <c r="N62" s="75">
        <v>12748441</v>
      </c>
      <c r="O62" s="39">
        <f>SUM(G62:N62)</f>
        <v>857121438</v>
      </c>
      <c r="P62" s="61">
        <f>O62</f>
        <v>857121438</v>
      </c>
      <c r="Q62" s="37" t="s">
        <v>12</v>
      </c>
      <c r="R62" s="39"/>
      <c r="S62" s="40">
        <f>SUM(P62:R62)</f>
        <v>857121438</v>
      </c>
      <c r="U62" s="92"/>
    </row>
  </sheetData>
  <mergeCells count="16">
    <mergeCell ref="A10:E13"/>
    <mergeCell ref="G10:S10"/>
    <mergeCell ref="G11:O11"/>
    <mergeCell ref="R11:R13"/>
    <mergeCell ref="S11:S13"/>
    <mergeCell ref="G12:G13"/>
    <mergeCell ref="H12:H13"/>
    <mergeCell ref="I12:I13"/>
    <mergeCell ref="J12:J13"/>
    <mergeCell ref="O12:O13"/>
    <mergeCell ref="P11:P13"/>
    <mergeCell ref="Q11:Q13"/>
    <mergeCell ref="K12:K13"/>
    <mergeCell ref="L12:L13"/>
    <mergeCell ref="M12:M13"/>
    <mergeCell ref="N12:N13"/>
  </mergeCells>
  <phoneticPr fontId="2"/>
  <printOptions horizontalCentered="1"/>
  <pageMargins left="0.19685039370078741" right="0.19685039370078741" top="0.39370078740157477" bottom="0.39370078740157477" header="0.51181102362204722" footer="0.51181102362204722"/>
  <pageSetup paperSize="8" scale="67" orientation="landscape" r:id="rId1"/>
  <headerFooter alignWithMargins="0"/>
  <colBreaks count="2" manualBreakCount="2">
    <brk id="1" max="1048575" man="1"/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精算表（貸借対照表）</vt:lpstr>
      <vt:lpstr>精算表（行政コスト計算書）</vt:lpstr>
      <vt:lpstr>精算表（純資産変動計算書）</vt:lpstr>
      <vt:lpstr>精算表（資金収支計算書）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kokaikei</dc:creator>
  <cp:lastModifiedBy> </cp:lastModifiedBy>
  <cp:lastPrinted>2021-03-18T00:35:31Z</cp:lastPrinted>
  <dcterms:created xsi:type="dcterms:W3CDTF">2020-12-17T01:28:32Z</dcterms:created>
  <dcterms:modified xsi:type="dcterms:W3CDTF">2021-03-18T00:36:48Z</dcterms:modified>
</cp:coreProperties>
</file>