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15" yWindow="300" windowWidth="8505" windowHeight="5205" tabRatio="869" activeTab="0"/>
  </bookViews>
  <sheets>
    <sheet name="有形固定資産明細・行政目的別明細（一般）" sheetId="1" r:id="rId1"/>
    <sheet name="投資及び出資金の明細（一般）" sheetId="2" r:id="rId2"/>
    <sheet name="貸付金の明細（一般）" sheetId="3" r:id="rId3"/>
    <sheet name="基金の明細（一般）" sheetId="4" r:id="rId4"/>
    <sheet name="長期延滞債権の明細、未収金の明細（一般）" sheetId="5" r:id="rId5"/>
    <sheet name="地方債等の明細（一般）" sheetId="6" r:id="rId6"/>
    <sheet name="引当金の明細（一般）" sheetId="7" r:id="rId7"/>
    <sheet name="補助金等の明細（一般）" sheetId="8" r:id="rId8"/>
    <sheet name="補助金等の明細（一般）【中身】" sheetId="9" state="hidden" r:id="rId9"/>
    <sheet name="財源の明細（一般）" sheetId="10" r:id="rId10"/>
    <sheet name="資金の明細（一般）" sheetId="11" r:id="rId11"/>
  </sheets>
  <definedNames>
    <definedName name="_xlnm._FilterDatabase" localSheetId="8" hidden="1">'補助金等の明細（一般）【中身】'!$A$4:$E$314</definedName>
    <definedName name="_xlfn.BAHTTEXT" hidden="1">#NAME?</definedName>
    <definedName name="_xlnm.Print_Area" localSheetId="3">'基金の明細（一般）'!$A$1:$G$21</definedName>
    <definedName name="_xlnm.Print_Area" localSheetId="9">'財源の明細（一般）'!$A$1:$G$26</definedName>
    <definedName name="_xlnm.Print_Area" localSheetId="5">'地方債等の明細（一般）'!$A$1:$K$29</definedName>
    <definedName name="_xlnm.Print_Area" localSheetId="1">'投資及び出資金の明細（一般）'!$A$1:$K$47</definedName>
    <definedName name="_xlnm.Print_Area" localSheetId="7">'補助金等の明細（一般）'!$A$1:$E$13</definedName>
    <definedName name="_xlnm.Print_Area" localSheetId="0">'有形固定資産明細・行政目的別明細（一般）'!$A$1:$K$48</definedName>
  </definedNames>
  <calcPr fullCalcOnLoad="1"/>
</workbook>
</file>

<file path=xl/comments10.xml><?xml version="1.0" encoding="utf-8"?>
<comments xmlns="http://schemas.openxmlformats.org/spreadsheetml/2006/main">
  <authors>
    <author> </author>
  </authors>
  <commentList>
    <comment ref="E24" authorId="0">
      <text>
        <r>
          <rPr>
            <b/>
            <sz val="9"/>
            <rFont val="ＭＳ Ｐゴシック"/>
            <family val="3"/>
          </rPr>
          <t>過疎対策子育て応援基金（過疎ソフト）</t>
        </r>
      </text>
    </comment>
    <comment ref="E22" authorId="0">
      <text>
        <r>
          <rPr>
            <b/>
            <sz val="9"/>
            <rFont val="ＭＳ Ｐゴシック"/>
            <family val="3"/>
          </rPr>
          <t>臨財債152,400
過疎ソフト（基金以外）94,400-12,000＝82,400</t>
        </r>
      </text>
    </comment>
    <comment ref="E23" authorId="0">
      <text>
        <r>
          <rPr>
            <b/>
            <sz val="9"/>
            <rFont val="ＭＳ Ｐゴシック"/>
            <family val="3"/>
          </rPr>
          <t>地方債残り全部</t>
        </r>
      </text>
    </comment>
    <comment ref="G24" authorId="0">
      <text>
        <r>
          <rPr>
            <b/>
            <sz val="9"/>
            <rFont val="ＭＳ Ｐゴシック"/>
            <family val="3"/>
          </rPr>
          <t>決算書より　貸付金回収額
最上教育振興修学資金　　10,800,000
直営診療施設等人材育成修学資金　2,600,000</t>
        </r>
      </text>
    </comment>
    <comment ref="G22" authorId="0">
      <text>
        <r>
          <rPr>
            <b/>
            <sz val="9"/>
            <rFont val="ＭＳ Ｐゴシック"/>
            <family val="3"/>
          </rPr>
          <t>PLより
減価償却　807417370
引当金各種　61986088
　　　　　　　　53767199
　　　　　　　　18030869
資産売却損　24781218
CFより
基金積立金支出　586682000</t>
        </r>
      </text>
    </comment>
    <comment ref="G23" authorId="0">
      <text>
        <r>
          <rPr>
            <b/>
            <sz val="9"/>
            <rFont val="ＭＳ Ｐゴシック"/>
            <family val="3"/>
          </rPr>
          <t>資産売払い収入　6,085,080</t>
        </r>
      </text>
    </comment>
  </commentList>
</comments>
</file>

<file path=xl/comments6.xml><?xml version="1.0" encoding="utf-8"?>
<comments xmlns="http://schemas.openxmlformats.org/spreadsheetml/2006/main">
  <authors>
    <author> </author>
  </authors>
  <commentList>
    <comment ref="A3" authorId="0">
      <text>
        <r>
          <rPr>
            <b/>
            <sz val="9"/>
            <rFont val="ＭＳ Ｐゴシック"/>
            <family val="3"/>
          </rPr>
          <t>起債　33表　集計よりより</t>
        </r>
      </text>
    </comment>
    <comment ref="A6" authorId="0">
      <text>
        <r>
          <rPr>
            <b/>
            <sz val="9"/>
            <rFont val="ＭＳ Ｐゴシック"/>
            <family val="3"/>
          </rPr>
          <t>一般公共事業債</t>
        </r>
      </text>
    </comment>
    <comment ref="A7" authorId="0">
      <text>
        <r>
          <rPr>
            <b/>
            <sz val="9"/>
            <rFont val="ＭＳ Ｐゴシック"/>
            <family val="3"/>
          </rPr>
          <t>公営住宅建設事業債</t>
        </r>
      </text>
    </comment>
    <comment ref="A8" authorId="0">
      <text>
        <r>
          <rPr>
            <b/>
            <sz val="9"/>
            <rFont val="ＭＳ Ｐゴシック"/>
            <family val="3"/>
          </rPr>
          <t>災害復旧事業債</t>
        </r>
      </text>
    </comment>
    <comment ref="A9" authorId="0">
      <text>
        <r>
          <rPr>
            <b/>
            <sz val="9"/>
            <rFont val="ＭＳ Ｐゴシック"/>
            <family val="3"/>
          </rPr>
          <t>義務教育施設整備事業債</t>
        </r>
      </text>
    </comment>
    <comment ref="A10" authorId="0">
      <text>
        <r>
          <rPr>
            <b/>
            <sz val="9"/>
            <rFont val="ＭＳ Ｐゴシック"/>
            <family val="3"/>
          </rPr>
          <t>一般単独事業債
(旧）緊急防災減災事業債</t>
        </r>
      </text>
    </comment>
    <comment ref="A16" authorId="0">
      <text>
        <r>
          <rPr>
            <b/>
            <sz val="9"/>
            <rFont val="ＭＳ Ｐゴシック"/>
            <family val="3"/>
          </rPr>
          <t>過疎対策事業債
辺地対策事業債
臨時税収補てん債
財源対策債</t>
        </r>
      </text>
    </comment>
    <comment ref="A11" authorId="0">
      <text>
        <r>
          <rPr>
            <b/>
            <sz val="9"/>
            <rFont val="ＭＳ Ｐゴシック"/>
            <family val="3"/>
          </rPr>
          <t>そのた・公営企業債（装置・公有臨）</t>
        </r>
      </text>
    </comment>
  </commentList>
</comments>
</file>

<file path=xl/sharedStrings.xml><?xml version="1.0" encoding="utf-8"?>
<sst xmlns="http://schemas.openxmlformats.org/spreadsheetml/2006/main" count="1710" uniqueCount="813">
  <si>
    <t>財政調整基金</t>
  </si>
  <si>
    <t>区分</t>
  </si>
  <si>
    <t>（参考）
貸付金計</t>
  </si>
  <si>
    <t>合計</t>
  </si>
  <si>
    <t>当期末残高</t>
  </si>
  <si>
    <t>合計</t>
  </si>
  <si>
    <t>当期末残高</t>
  </si>
  <si>
    <t>徴収不能引当金</t>
  </si>
  <si>
    <t>退職手当引当金</t>
  </si>
  <si>
    <t>前期末残高</t>
  </si>
  <si>
    <t>当期増加額</t>
  </si>
  <si>
    <t>当期減少額</t>
  </si>
  <si>
    <t>目的使用</t>
  </si>
  <si>
    <t>その他</t>
  </si>
  <si>
    <t>-</t>
  </si>
  <si>
    <t>-</t>
  </si>
  <si>
    <t>会計</t>
  </si>
  <si>
    <t>区分</t>
  </si>
  <si>
    <t>徴収不能引当金</t>
  </si>
  <si>
    <t>④基金の明細</t>
  </si>
  <si>
    <t>種類</t>
  </si>
  <si>
    <t>現金預金</t>
  </si>
  <si>
    <t>有価証券</t>
  </si>
  <si>
    <t>土地</t>
  </si>
  <si>
    <t>その他</t>
  </si>
  <si>
    <t>合計
（貸借対照表計上額）</t>
  </si>
  <si>
    <t>（参考）財産に関する
調書記載額</t>
  </si>
  <si>
    <t>合計</t>
  </si>
  <si>
    <t>-</t>
  </si>
  <si>
    <t>③投資及び出資金の明細</t>
  </si>
  <si>
    <t>市場価格のあるもの</t>
  </si>
  <si>
    <t>銘柄名</t>
  </si>
  <si>
    <t>株数・口数など
（Ａ）</t>
  </si>
  <si>
    <t>時価単価
（Ｂ）</t>
  </si>
  <si>
    <t>貸借対照表計上額
（Ａ）×（Ｂ）
（Ｃ）</t>
  </si>
  <si>
    <t>取得単価
（Ｄ）</t>
  </si>
  <si>
    <t>取得原価
（Ａ）×（Ｄ）
（Ｅ）</t>
  </si>
  <si>
    <t>評価差額
（Ｃ）－（Ｅ）
（Ｆ）</t>
  </si>
  <si>
    <t>市場価格のないもののうち連結対象団体（会計）に対するもの</t>
  </si>
  <si>
    <t>相手先名</t>
  </si>
  <si>
    <t>出資金額
（貸借対照表計上額）
（Ａ）</t>
  </si>
  <si>
    <t>資産
（Ｂ）</t>
  </si>
  <si>
    <t>負債
（Ｃ）</t>
  </si>
  <si>
    <t>純資産額
（Ｂ）－（Ｃ）
（Ｄ）</t>
  </si>
  <si>
    <t>資本金
（Ｅ）</t>
  </si>
  <si>
    <t>出資割合（％）
（Ａ）/（Ｅ）
（Ｆ）</t>
  </si>
  <si>
    <t>実質価額
（Ｄ）×（Ｆ）
（Ｇ）</t>
  </si>
  <si>
    <t>出資金額
（Ａ）</t>
  </si>
  <si>
    <t>強制評価減
（Ｈ）</t>
  </si>
  <si>
    <t>貸借対照表計上額
（Ａ）－（Ｈ）
（ Ｉ ）</t>
  </si>
  <si>
    <t>投資損失引当金
計上額
（Ｈ）</t>
  </si>
  <si>
    <t>市場価格のないもののうち連結対象団体（会計）以外に対するもの</t>
  </si>
  <si>
    <t>長期貸付金</t>
  </si>
  <si>
    <t>短期貸付金</t>
  </si>
  <si>
    <t>⑤貸付金の明細</t>
  </si>
  <si>
    <t>⑥長期延滞債権の明細</t>
  </si>
  <si>
    <t>貸借対照表計上額</t>
  </si>
  <si>
    <t>徴収不能引当金計上額</t>
  </si>
  <si>
    <t>⑦未収金の明細</t>
  </si>
  <si>
    <t>相手先名または種別</t>
  </si>
  <si>
    <t>小計</t>
  </si>
  <si>
    <t>税等未収金</t>
  </si>
  <si>
    <t>その他の未収金</t>
  </si>
  <si>
    <t>合計</t>
  </si>
  <si>
    <t>　　市民税</t>
  </si>
  <si>
    <t>　　固定資産税</t>
  </si>
  <si>
    <t>-</t>
  </si>
  <si>
    <t>-</t>
  </si>
  <si>
    <t>⑤引当金の明細</t>
  </si>
  <si>
    <t>①有形固定資産の明細</t>
  </si>
  <si>
    <t xml:space="preserve">
前年度末残高
（A）</t>
  </si>
  <si>
    <t xml:space="preserve">
本年度増加額
（B）</t>
  </si>
  <si>
    <t xml:space="preserve">
本年度減少額
（C）</t>
  </si>
  <si>
    <t>本年度末残高
（A)＋（B)-（C)
（D）</t>
  </si>
  <si>
    <t xml:space="preserve">
本年度償却額
（Ｇ)</t>
  </si>
  <si>
    <t>差引本年度末残高
（D)－（E)－（Ｆ）
（Ｈ)</t>
  </si>
  <si>
    <t xml:space="preserve"> 事業用資産</t>
  </si>
  <si>
    <t>　  土地</t>
  </si>
  <si>
    <t>　　立木竹</t>
  </si>
  <si>
    <t>　　建物</t>
  </si>
  <si>
    <t>　　工作物</t>
  </si>
  <si>
    <t>　　船舶</t>
  </si>
  <si>
    <t>　　浮標等</t>
  </si>
  <si>
    <t>　　航空機</t>
  </si>
  <si>
    <t>　　その他</t>
  </si>
  <si>
    <t>　　建設仮勘定</t>
  </si>
  <si>
    <t xml:space="preserve"> インフラ資産</t>
  </si>
  <si>
    <t>　　土地</t>
  </si>
  <si>
    <t xml:space="preserve"> 物品</t>
  </si>
  <si>
    <t>②有形固定資産の行政目的別明細</t>
  </si>
  <si>
    <t>－</t>
  </si>
  <si>
    <t>本年度末
減損損失
累計額
（E)</t>
  </si>
  <si>
    <t>本年度末
減価償却
累計額
（Ｆ)</t>
  </si>
  <si>
    <t>３．純資産変動計算書の内容に関する明細</t>
  </si>
  <si>
    <t>（１）財源の明細</t>
  </si>
  <si>
    <t>財源の内容</t>
  </si>
  <si>
    <t>金額</t>
  </si>
  <si>
    <t>一般会計</t>
  </si>
  <si>
    <t>税収等</t>
  </si>
  <si>
    <t>地方税</t>
  </si>
  <si>
    <t>地方交付税</t>
  </si>
  <si>
    <t>地方譲与税</t>
  </si>
  <si>
    <t>寄附金</t>
  </si>
  <si>
    <t>小計</t>
  </si>
  <si>
    <t>国県等補助金</t>
  </si>
  <si>
    <t>国県等補助金</t>
  </si>
  <si>
    <t>資本的
補助金</t>
  </si>
  <si>
    <t>国庫支出金</t>
  </si>
  <si>
    <t>経常的
補助金</t>
  </si>
  <si>
    <t>計</t>
  </si>
  <si>
    <t>合計</t>
  </si>
  <si>
    <t>（２）財源情報の明細</t>
  </si>
  <si>
    <t>区分</t>
  </si>
  <si>
    <t>金額</t>
  </si>
  <si>
    <t>地方債</t>
  </si>
  <si>
    <t>税収等</t>
  </si>
  <si>
    <t>内訳</t>
  </si>
  <si>
    <t>純行政コスト</t>
  </si>
  <si>
    <t>有形固定資産等の増加</t>
  </si>
  <si>
    <t>貸付金・基金等の増加</t>
  </si>
  <si>
    <t>（2）負債項目の明細</t>
  </si>
  <si>
    <t>種類</t>
  </si>
  <si>
    <t>うち１年内償還予定</t>
  </si>
  <si>
    <t>政府資金</t>
  </si>
  <si>
    <t>地方公共団体
金融機構</t>
  </si>
  <si>
    <t>市中銀行</t>
  </si>
  <si>
    <t>その他の
金融機関</t>
  </si>
  <si>
    <t>市場公募債</t>
  </si>
  <si>
    <t>うち共同発行債</t>
  </si>
  <si>
    <t>うち住民公募債</t>
  </si>
  <si>
    <t>【通常分】</t>
  </si>
  <si>
    <t>　　一般公共事業</t>
  </si>
  <si>
    <t>　　公営住宅建設</t>
  </si>
  <si>
    <t>　　災害復旧</t>
  </si>
  <si>
    <t>　　教育・福祉施設</t>
  </si>
  <si>
    <t>　　一般単独事業</t>
  </si>
  <si>
    <t>　　その他</t>
  </si>
  <si>
    <t>【特別分】</t>
  </si>
  <si>
    <t>　　臨時財政対策債</t>
  </si>
  <si>
    <t>　　減税補てん債</t>
  </si>
  <si>
    <t>　　退職手当債</t>
  </si>
  <si>
    <t>合計</t>
  </si>
  <si>
    <t>1.5％以下</t>
  </si>
  <si>
    <t>（参考）
加重平均利率</t>
  </si>
  <si>
    <t>1.5％超
2.0％以下</t>
  </si>
  <si>
    <t>2.0％超
2.5％以下</t>
  </si>
  <si>
    <t>2.5％超
3.0％以下</t>
  </si>
  <si>
    <t>3.0％超
3.5％以下</t>
  </si>
  <si>
    <t>3.5％超
4.0％以下</t>
  </si>
  <si>
    <t>4.0％超</t>
  </si>
  <si>
    <t>１年以内</t>
  </si>
  <si>
    <t>１年超
２年以内</t>
  </si>
  <si>
    <t>２年超
３年以内</t>
  </si>
  <si>
    <t>３年超
４年以内</t>
  </si>
  <si>
    <t>４年超
５年以内</t>
  </si>
  <si>
    <t>５年超
10年以内</t>
  </si>
  <si>
    <t>10年超
15年以内</t>
  </si>
  <si>
    <t>15年超
20年以内</t>
  </si>
  <si>
    <t>20年超</t>
  </si>
  <si>
    <t>契約条項の概要</t>
  </si>
  <si>
    <t>２．行政コスト計算書の内容に関する明細</t>
  </si>
  <si>
    <t>（1）補助金等の明細</t>
  </si>
  <si>
    <t>名称</t>
  </si>
  <si>
    <t>相手先</t>
  </si>
  <si>
    <t>金額</t>
  </si>
  <si>
    <t>支出目的</t>
  </si>
  <si>
    <t>他団体への公共施設等整備補助金等
（所有外資産分）</t>
  </si>
  <si>
    <t>計</t>
  </si>
  <si>
    <t>その他の補助金等</t>
  </si>
  <si>
    <t>合計</t>
  </si>
  <si>
    <t>（1）資金の明細</t>
  </si>
  <si>
    <t>本年度末残高</t>
  </si>
  <si>
    <t>①地方債（借入先別）の明細</t>
  </si>
  <si>
    <t>地方債残高</t>
  </si>
  <si>
    <t>②地方債（利率別）の明細</t>
  </si>
  <si>
    <t>③地方債（返済期間別）の明細</t>
  </si>
  <si>
    <t>④特定の契約条項が付された地方債の概要</t>
  </si>
  <si>
    <t>特定の契約条項が
付された地方債残高</t>
  </si>
  <si>
    <t>-</t>
  </si>
  <si>
    <t>１．貸借対照表の内容に関する明細
（１）資産項目の明細</t>
  </si>
  <si>
    <t>附属明細書</t>
  </si>
  <si>
    <t>４．資金収支計算書の内容に関する明細</t>
  </si>
  <si>
    <t>賞与等引当金</t>
  </si>
  <si>
    <t>税等未収金</t>
  </si>
  <si>
    <t>その他の未収金</t>
  </si>
  <si>
    <t>該当なし</t>
  </si>
  <si>
    <t>【未収金】</t>
  </si>
  <si>
    <t>（単位：円）</t>
  </si>
  <si>
    <t>減債基金</t>
  </si>
  <si>
    <t>生活環境施設整備基金</t>
  </si>
  <si>
    <t>地域福祉基金</t>
  </si>
  <si>
    <t>農業振興基金</t>
  </si>
  <si>
    <t>ふるさと振興基金</t>
  </si>
  <si>
    <t>教育振興基金</t>
  </si>
  <si>
    <t>観光開発準備基金</t>
  </si>
  <si>
    <t>ふるさと農村地域活性化基金</t>
  </si>
  <si>
    <t>ふるさともがみ応援基金</t>
  </si>
  <si>
    <t>スキー振興基金</t>
  </si>
  <si>
    <t>医療振興育英基金</t>
  </si>
  <si>
    <t>過疎対策子育て応援基金</t>
  </si>
  <si>
    <t>再生可能エネルギー整備基金</t>
  </si>
  <si>
    <t>和牛繁殖雌牛導入事業基金</t>
  </si>
  <si>
    <t>町有家畜導入事業基金</t>
  </si>
  <si>
    <t>あすなろ修学基金</t>
  </si>
  <si>
    <t>大場育英基金</t>
  </si>
  <si>
    <t>最上町教育振興修学資金貸付金</t>
  </si>
  <si>
    <t>和牛繁殖雌牛導入事業基金貸付金</t>
  </si>
  <si>
    <t>町有家畜導入事業基金貸付金</t>
  </si>
  <si>
    <t>あすなろ修学基金貸付金</t>
  </si>
  <si>
    <t>大場育英基金貸付金</t>
  </si>
  <si>
    <t>町営住宅使用料</t>
  </si>
  <si>
    <t>土地貸付収入</t>
  </si>
  <si>
    <t>生産物売払収入</t>
  </si>
  <si>
    <t>山形放送株式会社</t>
  </si>
  <si>
    <t>株式会社山形県食肉公社</t>
  </si>
  <si>
    <t>株式会社新庄卸売流通センター</t>
  </si>
  <si>
    <t>株式会社東北情報センター</t>
  </si>
  <si>
    <t>株式会社最上町地域振興公社</t>
  </si>
  <si>
    <t>株式会社フィデア総合研究所</t>
  </si>
  <si>
    <t>株式会社もがみ物産協会</t>
  </si>
  <si>
    <t>山形県農業信用基金協会</t>
  </si>
  <si>
    <t>（社）山形県青果物生産出荷安定基金協会</t>
  </si>
  <si>
    <t>山形県土地改良基金協会</t>
  </si>
  <si>
    <t>最上町優良肉用雌子牛保留対策基金協会</t>
  </si>
  <si>
    <t>（社）山形県畜産協会</t>
  </si>
  <si>
    <t>最上広域ふるさと市町村圏基金</t>
  </si>
  <si>
    <t>最上広域森林組合</t>
  </si>
  <si>
    <t>地方公営企業等金融機構</t>
  </si>
  <si>
    <t>山形県信用保証協会</t>
  </si>
  <si>
    <t>山形県企業振興公社</t>
  </si>
  <si>
    <t>山形県消防協会</t>
  </si>
  <si>
    <t>山形県体育協会</t>
  </si>
  <si>
    <t>山形県農地管理公社</t>
  </si>
  <si>
    <t>山形県海外協会</t>
  </si>
  <si>
    <t>山形県観光物産協会</t>
  </si>
  <si>
    <t>（財）山形県生涯学習文化財団</t>
  </si>
  <si>
    <t>山形県総合社会福祉基金</t>
  </si>
  <si>
    <t>障害者スポーツ振興記念基金</t>
  </si>
  <si>
    <t>山形県スポーツ振興基金協会</t>
  </si>
  <si>
    <t>地域活性化センター</t>
  </si>
  <si>
    <t>山形県緑推進機構</t>
  </si>
  <si>
    <t>山形県農業振興機構</t>
  </si>
  <si>
    <t>砂防フロンテア整備推進機構</t>
  </si>
  <si>
    <t>山形県国際交流協会</t>
  </si>
  <si>
    <t>山形県暴力追放運動推進センター</t>
  </si>
  <si>
    <t>山形県勤労者育成教育基金</t>
  </si>
  <si>
    <t>株・口</t>
  </si>
  <si>
    <t>現金</t>
  </si>
  <si>
    <t>県支出金</t>
  </si>
  <si>
    <t>地方消費税交付金</t>
  </si>
  <si>
    <t>分担金及び負担金</t>
  </si>
  <si>
    <t>その他</t>
  </si>
  <si>
    <t>（財）山形県企業振興公社負担金</t>
  </si>
  <si>
    <t>(財)山形県体育協会負担金</t>
  </si>
  <si>
    <t>（社）山形県観光物産協会負担金</t>
  </si>
  <si>
    <t>（社）山形県畜産協会負担金</t>
  </si>
  <si>
    <t>（社）全国森林レクリェーション協会秋田支部負担金</t>
  </si>
  <si>
    <t>（社）地方税電子化協議会負担金</t>
  </si>
  <si>
    <t>（福）最上栴壇会双葉荘入所児童保護費負担金</t>
  </si>
  <si>
    <t>エコプラザもがみ分担金</t>
  </si>
  <si>
    <t>エコ住宅新増改築補助金</t>
  </si>
  <si>
    <t>（財）山形県企業振興公社</t>
  </si>
  <si>
    <t>（公財）山形県体育協会</t>
  </si>
  <si>
    <t>公益社団法人山形県観光物産協会</t>
  </si>
  <si>
    <t>公益社団法人　山形県畜産協会</t>
  </si>
  <si>
    <t>一般社団法人全国森林レクリエーション協会秋田支部</t>
  </si>
  <si>
    <t>一般社団法人　地方税電子化協議会　全国町村会館西館６階</t>
  </si>
  <si>
    <t>（福）最上栴檀会</t>
  </si>
  <si>
    <t>最上広域市町村圏事務組合</t>
  </si>
  <si>
    <t>対象者</t>
  </si>
  <si>
    <t>エネルギー利用効率化推進事業補助金</t>
  </si>
  <si>
    <t>おいしい最上販路開拓事業</t>
  </si>
  <si>
    <t>もがみまち物産協会</t>
  </si>
  <si>
    <t>オールやまがた米づくり日本一運動本部負担金</t>
  </si>
  <si>
    <t>オールやまがた米づくり日本一運動本部</t>
  </si>
  <si>
    <t>がん患者医療用ウイッグ助成事業補助金</t>
  </si>
  <si>
    <t>コミュニティ助成事業補助金</t>
  </si>
  <si>
    <t>対象団体</t>
  </si>
  <si>
    <t>ごみ減量化対策推進協議会負担金</t>
  </si>
  <si>
    <t>新庄最上定住自立圏形成ごみ減量化対策推進協議会</t>
  </si>
  <si>
    <t>し尿処理費分担金</t>
  </si>
  <si>
    <t>スキー振興特別対策事業負担金</t>
  </si>
  <si>
    <t>（福）最上町社会福祉協議会</t>
  </si>
  <si>
    <t>スプリンクラー設備等整備事業補助金</t>
  </si>
  <si>
    <t>社会福祉法人千宏会</t>
  </si>
  <si>
    <t>スポーツ推進補助金</t>
  </si>
  <si>
    <t>最上町スポーツ推進委員協議会</t>
  </si>
  <si>
    <t>テレビ共同受信施設組合負担金</t>
  </si>
  <si>
    <t>ナスターレース協会負担金</t>
  </si>
  <si>
    <t>ＮＰＯ法人ナスターレース協会</t>
  </si>
  <si>
    <t>ナラシ対策加入促進緊急事業費補助金</t>
  </si>
  <si>
    <t>もがみ人材育成支援事業補助金</t>
  </si>
  <si>
    <t>やまがた観光キャンペーン推進協議会負担金</t>
  </si>
  <si>
    <t>やまがた出会いサポートセンター負担金</t>
  </si>
  <si>
    <t>やまがた出会いサポートセンター</t>
  </si>
  <si>
    <t>やまがた観光キャンペーン推進協議会</t>
  </si>
  <si>
    <t>リサイクルプラザもがみ分担金</t>
  </si>
  <si>
    <t>鮎等増殖事業支援強化補助金</t>
  </si>
  <si>
    <t>小国川漁業協同組合</t>
  </si>
  <si>
    <t>伊達な広域観光推進協議会負担金</t>
  </si>
  <si>
    <t>園芸作物産地化推進支援事業補助金</t>
  </si>
  <si>
    <t>奥の細道サミット負担金</t>
  </si>
  <si>
    <t>奥の細道観光資源保存協議会負担金</t>
  </si>
  <si>
    <t>奥の細道山刀伐峠保全整備協議会負担金</t>
  </si>
  <si>
    <t>介護ロボット等導入支援事業特例補助金</t>
  </si>
  <si>
    <t>最上町農業振興協議会</t>
  </si>
  <si>
    <t>奥の細道サミット　</t>
  </si>
  <si>
    <t>おくのほそ道山刀伐峠保全整備協議会</t>
  </si>
  <si>
    <t>指定介護老人福祉施設　紅梅荘</t>
  </si>
  <si>
    <t>伊達な広域観光推進協議会</t>
  </si>
  <si>
    <t>山形県奥の細道観光資源保存会</t>
  </si>
  <si>
    <t>介護移送サービス事業費補助金</t>
  </si>
  <si>
    <t>介護給付費低所得者対策補助金</t>
  </si>
  <si>
    <t>介護施設建設事業資金利子補給補助金</t>
  </si>
  <si>
    <t>介護認定審査会町負担金</t>
  </si>
  <si>
    <t>介護保険給付費町負担金</t>
  </si>
  <si>
    <t>介護保険事業特別会計</t>
  </si>
  <si>
    <t>（福）豊寿会</t>
  </si>
  <si>
    <t>介護予防事業町負担金</t>
  </si>
  <si>
    <t>会議等参加負担金</t>
  </si>
  <si>
    <t>各種負担金</t>
  </si>
  <si>
    <t>学校施設管理事業負担金</t>
  </si>
  <si>
    <t>（株）最上町地域振興公社</t>
  </si>
  <si>
    <t>簡易排水対策事業補助金</t>
  </si>
  <si>
    <t>観光ガイド育成補助金</t>
  </si>
  <si>
    <t>関東圏もがみ友の会運営補助金</t>
  </si>
  <si>
    <t>空家情報登録制度利活用購入補助金</t>
  </si>
  <si>
    <t>敬老会事業負担金</t>
  </si>
  <si>
    <t>経営体育成支援事業費補助金</t>
  </si>
  <si>
    <t>県ジュニア駅伝大会負担金</t>
  </si>
  <si>
    <t>県勢懇話会県及び支部会費</t>
  </si>
  <si>
    <t>県単独事業負担金</t>
  </si>
  <si>
    <t>山形県</t>
  </si>
  <si>
    <t>県防災行政通信ネットワーク再整備負担金</t>
  </si>
  <si>
    <t>県防災行政無線保守管理費負担金</t>
  </si>
  <si>
    <t>県防災士養成講座負担金</t>
  </si>
  <si>
    <t>学校法人栴檀学園　東北福祉大学</t>
  </si>
  <si>
    <t>元気なまちづくり推進会議負担金</t>
  </si>
  <si>
    <t>元気なまちづくり推進会議</t>
  </si>
  <si>
    <t>交通安全協会補助金</t>
  </si>
  <si>
    <t>交通安全母の会補助金</t>
  </si>
  <si>
    <t>（有）早坂組</t>
  </si>
  <si>
    <t>最上地区交通安全協会最上支部</t>
  </si>
  <si>
    <t>最上町交通安全母の会連合会</t>
  </si>
  <si>
    <t>高齢者福祉研修会負担金</t>
  </si>
  <si>
    <t>克雪技術研究協議会負担金</t>
  </si>
  <si>
    <t>国際交流事業補助金</t>
  </si>
  <si>
    <t>国道１３号整備促進期成同盟会負担金</t>
  </si>
  <si>
    <t>国道４７号・新庄酒田地域高規格道路改良促進同盟会負担金</t>
  </si>
  <si>
    <t>最上開発協議会負担金</t>
  </si>
  <si>
    <t>最上牛銘柄確立事業補助金</t>
  </si>
  <si>
    <t>最上県勢懇話会負担金</t>
  </si>
  <si>
    <t>最上広域へい獣保冷庫管理費分担金</t>
  </si>
  <si>
    <t>福祉自治体ユニット</t>
  </si>
  <si>
    <t>克雪技術研究協議会</t>
  </si>
  <si>
    <t>もがみ国際交流協会</t>
  </si>
  <si>
    <t>国道１３号整備促進期成同盟会</t>
  </si>
  <si>
    <t>国道４７号・新庄酒田地域高規格道路整備促進期成同盟会</t>
  </si>
  <si>
    <t>最上開発協議会</t>
  </si>
  <si>
    <t>最上町畜産振興協議会</t>
  </si>
  <si>
    <t>一般社団法人　山形県勢懇話会</t>
  </si>
  <si>
    <t>最上広域交流拠点施設維持管理費分担金</t>
  </si>
  <si>
    <t>最上広域婚活事業実行委員会負担金</t>
  </si>
  <si>
    <t>最上広域市町村圏事務組合事務費分担金</t>
  </si>
  <si>
    <t>最上広域婚活実行委員会</t>
  </si>
  <si>
    <t>最上広域事務組合消防費分担金</t>
  </si>
  <si>
    <t>最上広域青少年指導協議会負担金</t>
  </si>
  <si>
    <t>最上広域青少年指導協議会</t>
  </si>
  <si>
    <t>最上小国川産地協議会補助金</t>
  </si>
  <si>
    <t>最上小国川清流未来振興機構負担金</t>
  </si>
  <si>
    <t>最上小国川流水型ダム建設促進協議会負担金</t>
  </si>
  <si>
    <t>最上川水系水質汚濁対策連絡協議会負担金</t>
  </si>
  <si>
    <t>最上地域観光協議会負担金</t>
  </si>
  <si>
    <t>最上地域雇用創造推進協議会負担金</t>
  </si>
  <si>
    <t>最上地域政策研究所市町村協議会負担金</t>
  </si>
  <si>
    <t>最上地域農業・畜産振興協議会負担金</t>
  </si>
  <si>
    <t>最上地域保健医療対策協議会負担金</t>
  </si>
  <si>
    <t>最上地域林業振興協議会負担金</t>
  </si>
  <si>
    <t>最上地区ＰＴＡ協議会負担金</t>
  </si>
  <si>
    <t>最上地区学校保健会負担金</t>
  </si>
  <si>
    <t>最上小国川流域産地協議会</t>
  </si>
  <si>
    <t>最上小国川清流未来振興機構本部長</t>
  </si>
  <si>
    <t>最上小国川流水型ダム建設促進協議会</t>
  </si>
  <si>
    <t>最上川水系水質汚濁対策連絡協議会</t>
  </si>
  <si>
    <t>最上地域観光協議会</t>
  </si>
  <si>
    <t>最上地域雇用創造推進協議会</t>
  </si>
  <si>
    <t>最上地域政策研究所市町村協議会</t>
  </si>
  <si>
    <t>最上地域農業・畜産振興協議会</t>
  </si>
  <si>
    <t>最上地域保健医療対策協議会</t>
  </si>
  <si>
    <t>最上地域林業振興協議会</t>
  </si>
  <si>
    <t>最上地区学校保健会　</t>
  </si>
  <si>
    <t>最上地区教育研究センター負担金</t>
  </si>
  <si>
    <t>最上地区雇用対策協議会負担金</t>
  </si>
  <si>
    <t>最上地区交通安全事業主会負担金</t>
  </si>
  <si>
    <t>最上地区山岳遭難対策委員会負担金</t>
  </si>
  <si>
    <t>最上地区市町村教育委員会協議会負担金</t>
  </si>
  <si>
    <t>最上地区自動車安全管理者協議会負担金</t>
  </si>
  <si>
    <t>最上地区社会保険委員会負担金</t>
  </si>
  <si>
    <t>最上地区小中学校教育研究協議会負担金</t>
  </si>
  <si>
    <t>最上地区吹奏楽連盟負担金</t>
  </si>
  <si>
    <t>最上地区生涯教育推進協議会負担金</t>
  </si>
  <si>
    <t>最上地区税務協議会負担金</t>
  </si>
  <si>
    <t>最上地区中学校体育連盟負担金</t>
  </si>
  <si>
    <t>最上地区中学校軟式野球大会実行委員会負担金</t>
  </si>
  <si>
    <t>最上地区農業者年金協会負担金</t>
  </si>
  <si>
    <t>最上地区保護司会負担金</t>
  </si>
  <si>
    <t>最上地区防犯協会連合会負担金</t>
  </si>
  <si>
    <t>最上地区雇用対策協議会</t>
  </si>
  <si>
    <t>最上地区交通安全事業主会</t>
  </si>
  <si>
    <t>最上地区山岳遭難対策委員会</t>
  </si>
  <si>
    <t>最上地区市町村教育委員会協議会</t>
  </si>
  <si>
    <t>最上地区安全運転管理者連絡協議会</t>
  </si>
  <si>
    <t>最北地区社会保険委員会</t>
  </si>
  <si>
    <t>最上地区小・中学校教育研究協議会　</t>
  </si>
  <si>
    <t>最上地区吹奏楽連盟</t>
  </si>
  <si>
    <t>最上地区生涯教育推進協議会</t>
  </si>
  <si>
    <t>最上地区税務協議会</t>
  </si>
  <si>
    <t>最上地区中学校軟式野球大会実行委員会</t>
  </si>
  <si>
    <t>最上地区農業者年金協会</t>
  </si>
  <si>
    <t>最上地区保護司会</t>
  </si>
  <si>
    <t>最上地区防犯協会連合会</t>
  </si>
  <si>
    <t>最上地区中学校体育連盟</t>
  </si>
  <si>
    <t>最上地区PTA協議会</t>
  </si>
  <si>
    <t>工事請負費</t>
  </si>
  <si>
    <t>最上地方町村会</t>
  </si>
  <si>
    <t>最上地方町村会負担金</t>
  </si>
  <si>
    <t>最上地方町村議会議長会負担金</t>
  </si>
  <si>
    <t>最上地方町村議会議長会</t>
  </si>
  <si>
    <t>最上地方農業委員会協議会負担金</t>
  </si>
  <si>
    <t>最上地方民生児童委員協議会負担金</t>
  </si>
  <si>
    <t>最上町スキー強化補助金</t>
  </si>
  <si>
    <t>最上地方農業委員会協議会</t>
  </si>
  <si>
    <t>最上地方民生児童委員連絡協議会</t>
  </si>
  <si>
    <t>最上町スキー強化委員会アルペン部</t>
  </si>
  <si>
    <t>最上町家畜畜産物衛生指導協会補助金</t>
  </si>
  <si>
    <t>最上町観光協会事務事業支援補助金</t>
  </si>
  <si>
    <t>最上町観光協会補助金</t>
  </si>
  <si>
    <t>最上町校長会活動費補助金</t>
  </si>
  <si>
    <t>最上町克雪住宅整備支援事業補助金</t>
  </si>
  <si>
    <t>最上町家畜畜産物衛生指導協会</t>
  </si>
  <si>
    <t>最上町観光協会</t>
  </si>
  <si>
    <t>最上町校長会</t>
  </si>
  <si>
    <t>最上町産業まつり補助金</t>
  </si>
  <si>
    <t>最上町商工業振興補助金</t>
  </si>
  <si>
    <t>最上町生産振興対策事業補助金</t>
  </si>
  <si>
    <t>最上町青少年育成町民会議補助金</t>
  </si>
  <si>
    <t>最上町体育協会補助金</t>
  </si>
  <si>
    <t>最上町畜産共進会開催事業補助金</t>
  </si>
  <si>
    <t>最上町畜産振興協議会補助金</t>
  </si>
  <si>
    <t>最上町中部地区農道舗装事業補助金</t>
  </si>
  <si>
    <t>最上町産業祭実行委員会　</t>
  </si>
  <si>
    <t>もがみ南部商工会</t>
  </si>
  <si>
    <t>新庄もがみ農業協同組合</t>
  </si>
  <si>
    <t>最上町青少年育成町民会議</t>
  </si>
  <si>
    <t>最上町体育協会</t>
  </si>
  <si>
    <t>最上町土地改良区</t>
  </si>
  <si>
    <t>最上町農業振興育成対策事業補助金</t>
  </si>
  <si>
    <t>最上コントラクター組合</t>
  </si>
  <si>
    <t>最上町農業振興協議会補助金</t>
  </si>
  <si>
    <t>最上町文化伝承活動支援事業補助金</t>
  </si>
  <si>
    <t>最上町和牛改良組合補助金</t>
  </si>
  <si>
    <t>斎場維持管理負担金</t>
  </si>
  <si>
    <t>新庄市</t>
  </si>
  <si>
    <t>最上町和牛改良組合</t>
  </si>
  <si>
    <t>最上猟友会負担金</t>
  </si>
  <si>
    <t>最上猟友会</t>
  </si>
  <si>
    <t>最上猟友会</t>
  </si>
  <si>
    <t>三県連携サミット負担金</t>
  </si>
  <si>
    <t>山の幸振興対策支援事業費補助金</t>
  </si>
  <si>
    <t>山形空港利用拡大推進協議会負担金</t>
  </si>
  <si>
    <t>山形県きのこ振興会会費</t>
  </si>
  <si>
    <t>山形県グリーンツーリズム推進協議会負担金</t>
  </si>
  <si>
    <t>山形県シルバー人材センター賛助会費</t>
  </si>
  <si>
    <t>山形県スキー場誘客推進協議会負担金</t>
  </si>
  <si>
    <t>山形県スポーツ振興２１世紀協会負担金</t>
  </si>
  <si>
    <t>山形県スポーツ推進委員研究大会開催負担金</t>
  </si>
  <si>
    <t>山形県開発推進協議会負担金</t>
  </si>
  <si>
    <t>山形県観光と物産展実行委員会負担金</t>
  </si>
  <si>
    <t>山形県教育研究所連盟負担金</t>
  </si>
  <si>
    <t>山形県建設技術協会負担金</t>
  </si>
  <si>
    <t>山形県戸籍住民基本台帳事務協議会負担金</t>
  </si>
  <si>
    <t>山形県公立学校施設整備期成会負担金</t>
  </si>
  <si>
    <t>山形県国際交流観光推進協議会負担金</t>
  </si>
  <si>
    <t>山形県国土調査推進協議会負担金</t>
  </si>
  <si>
    <t>山形県砂防協会負担金</t>
  </si>
  <si>
    <t>山形県産業教育振興会負担金</t>
  </si>
  <si>
    <t>山形県史跡整備市町村協議会負担金</t>
  </si>
  <si>
    <t>山形県市町村教育委員会協議会負担金</t>
  </si>
  <si>
    <t>山形県市町村教育長会負担金</t>
  </si>
  <si>
    <t>山形県市町村職員研修協議会負担金</t>
  </si>
  <si>
    <t>山形県治水協会負担金</t>
  </si>
  <si>
    <t>山形県自然公園等保全整備促進協議会負担金</t>
  </si>
  <si>
    <t>道でつなぐ･東北どまんなかサミット2016 in かねやま</t>
  </si>
  <si>
    <t>最上きのこ出荷組合</t>
  </si>
  <si>
    <t>山形空港利用拡大推進協議会</t>
  </si>
  <si>
    <t>山形県きのこ振興会</t>
  </si>
  <si>
    <t>山形県グリーンツーリズム推進協議会</t>
  </si>
  <si>
    <t>公益社団法人山形県シルバー人材センター連合会</t>
  </si>
  <si>
    <t>山形県スキー場誘客推進協議会</t>
  </si>
  <si>
    <t>公益社団法人　山形県スポーツ振興21世紀協会</t>
  </si>
  <si>
    <t>最上地区スポーツ推進委員協議会</t>
  </si>
  <si>
    <t>山形県の観光と物産展実行委員会</t>
  </si>
  <si>
    <t>山形県教育研究所連盟</t>
  </si>
  <si>
    <t>山形県建設技術協会</t>
  </si>
  <si>
    <t>山形県戸籍住民基本台帳事務協議会</t>
  </si>
  <si>
    <t>山形県公立学校施設整備期成会</t>
  </si>
  <si>
    <t>山形県国際観光推進協議会</t>
  </si>
  <si>
    <t>山形県国土調査推進協議会</t>
  </si>
  <si>
    <t>山形県砂防協会</t>
  </si>
  <si>
    <t>山形県産業教育振興会</t>
  </si>
  <si>
    <t>山形県史跡整備市町村協議会</t>
  </si>
  <si>
    <t>山形県町村教育長会</t>
  </si>
  <si>
    <t>山形県市町村職員研修協議会</t>
  </si>
  <si>
    <t>山形県治水協会</t>
  </si>
  <si>
    <t>山形県自然公園等保全整備促進協議会</t>
  </si>
  <si>
    <t>山形県学校給食栄養士会負担金</t>
  </si>
  <si>
    <t>山形県学校給食栄養士会</t>
  </si>
  <si>
    <t>山形県開発推進協議会</t>
  </si>
  <si>
    <t>山形県市町村教育委員会協議会</t>
  </si>
  <si>
    <t>山形県社会教育連絡協議会負担金</t>
  </si>
  <si>
    <t>山形県社会教育連絡協議会</t>
  </si>
  <si>
    <t>山形県手をつなぐ育成会負担金</t>
  </si>
  <si>
    <t>一般社団法人山形県手をつなぐ育成会</t>
  </si>
  <si>
    <t>山形県縦断駅伝競争大会新庄・最上チーム負担金</t>
  </si>
  <si>
    <t>山形県縦断駅伝競走大会　新庄・最上チーム</t>
  </si>
  <si>
    <t>山形県消防協会最上支部負担金</t>
  </si>
  <si>
    <t>山形県消防協会負担金</t>
  </si>
  <si>
    <t>山形県情緒障がい教育研究会負担金</t>
  </si>
  <si>
    <t>山形県消防協会最上支部</t>
  </si>
  <si>
    <t>（財）山形県消防協会</t>
  </si>
  <si>
    <t>山形県情緒障害教育研究会</t>
  </si>
  <si>
    <t>山形県信用保証協会保証料補給金</t>
  </si>
  <si>
    <t>山形県信用保証協会</t>
  </si>
  <si>
    <t>山形県森林協会会費</t>
  </si>
  <si>
    <t>山形県図書館協会負担金</t>
  </si>
  <si>
    <t>山形県水土里情報利活用負担金</t>
  </si>
  <si>
    <t>山形県知的障がい教育研究会負担金</t>
  </si>
  <si>
    <t>山形県地区衛生組織連合会負担金</t>
  </si>
  <si>
    <t>山形県中学校総合体育大会負担金</t>
  </si>
  <si>
    <t>山形県中小企業団体中央会負担金</t>
  </si>
  <si>
    <t>山形県町村監査委員協議会負担金</t>
  </si>
  <si>
    <t>山形県森林協会</t>
  </si>
  <si>
    <t>山形県図書館協会</t>
  </si>
  <si>
    <t>山形県土地改良事業団体連合会</t>
  </si>
  <si>
    <t>山形県知的障がい教育研究会</t>
  </si>
  <si>
    <t>山形県保健環境活動団体連合会</t>
  </si>
  <si>
    <t>山形県中学校体育連盟　会長</t>
  </si>
  <si>
    <t>山形県中小企業団体中央会</t>
  </si>
  <si>
    <t>山形県町村監査委員協議会</t>
  </si>
  <si>
    <t>山形県町村議会議長会負担金</t>
  </si>
  <si>
    <t>山形県鉄道防犯連絡協議会負担金</t>
  </si>
  <si>
    <t>山形県都市計画協会負担金</t>
  </si>
  <si>
    <t>山形県土地改良事業団体連合会負担金</t>
  </si>
  <si>
    <t>山形県町村議会議長会</t>
  </si>
  <si>
    <t>山形県鉄道防犯連絡協議会</t>
  </si>
  <si>
    <t>山形県都市計画協会</t>
  </si>
  <si>
    <t>山形県道路整備促進期成同盟会負担金</t>
  </si>
  <si>
    <t>山形県農業委員会事務研究会会費</t>
  </si>
  <si>
    <t>山形県道路整備促進協議会</t>
  </si>
  <si>
    <t>山形県農業委員会事務研究会</t>
  </si>
  <si>
    <t>山形県農業会議会費</t>
  </si>
  <si>
    <t>山形県農業会議</t>
  </si>
  <si>
    <t>山形県文化財保護協会負担金</t>
  </si>
  <si>
    <t>山形県文化財保護協会</t>
  </si>
  <si>
    <t>山形県保育協議会負担金</t>
  </si>
  <si>
    <t>山形県保育協議会</t>
  </si>
  <si>
    <t>山形県防衛協会分担金</t>
  </si>
  <si>
    <t>山形県防犯協会連絡会負担金</t>
  </si>
  <si>
    <t>山形県緑の少年団会費</t>
  </si>
  <si>
    <t>山形交響楽団市町村負担金</t>
  </si>
  <si>
    <t>山形新幹線延伸早期実現期成同盟会負担金</t>
  </si>
  <si>
    <t>山形創造ＮＰＯ支援ネットワーク会費</t>
  </si>
  <si>
    <t>山形地区国道協議会負担金</t>
  </si>
  <si>
    <t>山形肉牛協会負担金</t>
  </si>
  <si>
    <t>山形県防衛協会</t>
  </si>
  <si>
    <t>（社）山形県防犯協会連合会</t>
  </si>
  <si>
    <t>山形県緑の少年団連盟</t>
  </si>
  <si>
    <t>公益社団法人　山形交響楽協会</t>
  </si>
  <si>
    <t>山形新幹線延伸早期実現期成同盟会</t>
  </si>
  <si>
    <t>特定非営利活動法人　山形創造ＮＰО支援ネットワーク</t>
  </si>
  <si>
    <t>山形地区国道協議会</t>
  </si>
  <si>
    <t>山形肉牛協会</t>
  </si>
  <si>
    <t>山形病院心身障害者施設協力会負担金</t>
  </si>
  <si>
    <t>独立行政法人国立病院機構山形病院　重度心身障がい児施設協力会</t>
  </si>
  <si>
    <t>産地パワーアップ事業補助金</t>
  </si>
  <si>
    <t>産米改良事業補助金</t>
  </si>
  <si>
    <t>子育て活動団体補助金</t>
  </si>
  <si>
    <t>最上町産米改良協議会</t>
  </si>
  <si>
    <t>図書館ボランティアサークル　めたせこいや</t>
  </si>
  <si>
    <t>市町村負担金</t>
  </si>
  <si>
    <t>山形県後期高齢者医療広域連合</t>
  </si>
  <si>
    <t>施設型給付費負担金</t>
  </si>
  <si>
    <t>学校法人金井学園　金井第二幼稚園</t>
  </si>
  <si>
    <t>資源向上支払長寿命化交付金</t>
  </si>
  <si>
    <t>自給飼料生産拡大補助金</t>
  </si>
  <si>
    <t>自治公民館建設整備補助金</t>
  </si>
  <si>
    <t>最上町ホールクロップ推進協議会</t>
  </si>
  <si>
    <t>法田下自治会　会長　阿部保二</t>
  </si>
  <si>
    <t>自主防災組織資機材等整備補助金</t>
  </si>
  <si>
    <t>社会福祉協議会補助金</t>
  </si>
  <si>
    <t>社会福祉事業補助金</t>
  </si>
  <si>
    <t>若者交流・定住・婚活促進事業補助金</t>
  </si>
  <si>
    <t>最上町ハッピーサポーター推進協議会</t>
  </si>
  <si>
    <t>若者定住促進住宅取得支援補助金</t>
  </si>
  <si>
    <t>若者定着奨学金返還支援事業負担金</t>
  </si>
  <si>
    <t>山形県</t>
  </si>
  <si>
    <t>集落営農運営補助金</t>
  </si>
  <si>
    <t>集落自治活性化応援交付金</t>
  </si>
  <si>
    <t>住宅リフォーム支援事業補助金</t>
  </si>
  <si>
    <t>商店街活性化支援事業補助金</t>
  </si>
  <si>
    <t>小国川漁協運営費補助金</t>
  </si>
  <si>
    <t>消防ポンプ車庫等整備事業補助金</t>
  </si>
  <si>
    <t>消防団員福祉共済負担金</t>
  </si>
  <si>
    <t>一般財団法人　山形県消防協会</t>
  </si>
  <si>
    <t>山形県消防補償等組合</t>
  </si>
  <si>
    <t>消防補償等組合負担金</t>
  </si>
  <si>
    <t>消防用施設補修等補助金</t>
  </si>
  <si>
    <t>障害者社会参加促進事業補助金</t>
  </si>
  <si>
    <t>食品トレー中間処理業務負担金</t>
  </si>
  <si>
    <t>新庄・最上をげん氣にする会負担金</t>
  </si>
  <si>
    <t>新庄エネルギー懇談会負担金</t>
  </si>
  <si>
    <t>新庄コンピュータ専門学校補助金</t>
  </si>
  <si>
    <t>新庄最上職員合同研修事業負担金</t>
  </si>
  <si>
    <t>新庄最上地域シルバー人材センター負担金</t>
  </si>
  <si>
    <t>新庄最上地区不法投棄防止対策協議会負担金</t>
  </si>
  <si>
    <t>新庄人権擁護委員協議会負担金</t>
  </si>
  <si>
    <t>新庄中核工業団地企業誘致促進協議会負担金</t>
  </si>
  <si>
    <t>新庄湯沢地域間高規格幹線道路建設促進同盟会負担金</t>
  </si>
  <si>
    <t>新庄北高最上校協力会補助金</t>
  </si>
  <si>
    <t>新庄北高定時制教育振興協力会負担金</t>
  </si>
  <si>
    <t>森林環境税創設促進議員連盟負担金</t>
  </si>
  <si>
    <t>新庄・最上を元気にする会</t>
  </si>
  <si>
    <t>新庄エネルギー懇談会</t>
  </si>
  <si>
    <t>学校法人最上広域コア学園</t>
  </si>
  <si>
    <t>新庄最上職員合同研修運営委員会</t>
  </si>
  <si>
    <t>新庄最上地域シルバー人材センター</t>
  </si>
  <si>
    <t>新庄最上地区不法投棄防止対策協議会</t>
  </si>
  <si>
    <t>新庄人権擁護委員協議会</t>
  </si>
  <si>
    <t>新庄中核工業団地企業誘致促進協議会</t>
  </si>
  <si>
    <t>新庄・湯沢地域間高規格幹線道路建設促進期成同盟会</t>
  </si>
  <si>
    <t>全国森林環境税創設促進議員連盟</t>
  </si>
  <si>
    <t>山形県立新庄北高等学校最上校　協力会</t>
  </si>
  <si>
    <t>山形県立新庄北高等学校定時制教育振興</t>
  </si>
  <si>
    <t>森林整備地域活動支援交付金</t>
  </si>
  <si>
    <t>神室山避難小屋運営協議会負担金</t>
  </si>
  <si>
    <t>神室山避難小屋建物災害共済負担金</t>
  </si>
  <si>
    <t>水資源保全全国自治体連絡会負担金</t>
  </si>
  <si>
    <t>神室山避難小屋管理運営協議会</t>
  </si>
  <si>
    <t>水資源保全全国自治体連絡会</t>
  </si>
  <si>
    <t>生涯スポーツ運営事業負担金</t>
  </si>
  <si>
    <t>生活道路整備事業補助金</t>
  </si>
  <si>
    <t>青少年育成県民会議負担金</t>
  </si>
  <si>
    <t>青少年海外研修補助金</t>
  </si>
  <si>
    <t>山形県青少年育成県民会議</t>
  </si>
  <si>
    <t>青年就農給付金事業交付金</t>
  </si>
  <si>
    <t>石巻新庄地域高規格道路建設促進期成同盟会負担金</t>
  </si>
  <si>
    <t>赤倉温泉スキー場振興対策協議会負担金</t>
  </si>
  <si>
    <t>赤倉地域活性化検討委員会負担金</t>
  </si>
  <si>
    <t>雪センター負担金</t>
  </si>
  <si>
    <t>石巻・新庄地域高規格道路建設促進期成同盟会</t>
  </si>
  <si>
    <t>赤倉温泉スキー場振興対策協議会</t>
  </si>
  <si>
    <t>赤倉温泉振興対策協議会</t>
  </si>
  <si>
    <t>（社）雪センター</t>
  </si>
  <si>
    <t>雪国の生活にやさしいまちづくり支援事業補助金</t>
  </si>
  <si>
    <t>仙台圏もがみ町友の会運営補助金</t>
  </si>
  <si>
    <t>仙台圏もがみ町友の会</t>
  </si>
  <si>
    <t>先進技術定着化促進事業補助金</t>
  </si>
  <si>
    <t>戦略的園芸産地拡大支援事業補助金</t>
  </si>
  <si>
    <t>前森活性化施設使用料減免負担金</t>
  </si>
  <si>
    <t>（株）ＭＧＭ</t>
  </si>
  <si>
    <t>前森高原サマーフェスティバル支援補助金</t>
  </si>
  <si>
    <t>前森高原サマーフェステバル実行委員会</t>
  </si>
  <si>
    <t>全国及び山形県町村会負担金</t>
  </si>
  <si>
    <t>全国広報協会負担金</t>
  </si>
  <si>
    <t>全国国土調査協会負担金</t>
  </si>
  <si>
    <t>全国史跡整備協議会東北地区協議会負担金</t>
  </si>
  <si>
    <t>全国史跡整備協議会負担金</t>
  </si>
  <si>
    <t>全国森林環境水源税創設促進連盟負担金</t>
  </si>
  <si>
    <t>全国中学校スキー大会開催負担金</t>
  </si>
  <si>
    <t>全国都市公園整備促進協議会負担金</t>
  </si>
  <si>
    <t>全国民俗芸能保存振興市町村連盟負担金</t>
  </si>
  <si>
    <t>体育文化活動費補助金</t>
  </si>
  <si>
    <t>大崎市加美最上町道路改良促進期成同盟会負担金</t>
  </si>
  <si>
    <t>（社）日本広報協会</t>
  </si>
  <si>
    <t>（社）全国国土調査協会</t>
  </si>
  <si>
    <t>全国史跡整備市町村協議会東北地区協議会</t>
  </si>
  <si>
    <t>全国史跡整備市町村協議会</t>
  </si>
  <si>
    <t>全国森林環境税創設促進連盟</t>
  </si>
  <si>
    <t>第54回全国中学校スキー大会</t>
  </si>
  <si>
    <t>全国都市公園整備促進協議会</t>
  </si>
  <si>
    <t>全国民俗芸能保存振興市町村連盟</t>
  </si>
  <si>
    <t>大崎市・加美・最上町道路改良促進期成同盟会</t>
  </si>
  <si>
    <t>最上中学校</t>
  </si>
  <si>
    <t>担い手経営発展支援事業補助金</t>
  </si>
  <si>
    <t>地域経済循環創造事業交付金</t>
  </si>
  <si>
    <t>（株）もがみ木質エネルギー</t>
  </si>
  <si>
    <t>地域支え合い事業補助金</t>
  </si>
  <si>
    <t>地域福祉活動育成事業補助金</t>
  </si>
  <si>
    <t>地域連携推進交付金</t>
  </si>
  <si>
    <t>地区スポーツ推進委員協議会負担金</t>
  </si>
  <si>
    <t>地区青少年育成推進員連絡協議会負担金</t>
  </si>
  <si>
    <t>地区体育協会連絡協議会負担金</t>
  </si>
  <si>
    <t>地方自治情報センター負担金</t>
  </si>
  <si>
    <t>稚鮎等放流事業補助金</t>
  </si>
  <si>
    <t>富沢地区　ほか２地区</t>
  </si>
  <si>
    <t>最上地区青少年育成連絡協議会</t>
  </si>
  <si>
    <t>最上地区体育協会連絡協議会</t>
  </si>
  <si>
    <t>地方公共団体情報システム機構</t>
  </si>
  <si>
    <t>中間サーバー利用負担金</t>
  </si>
  <si>
    <t>中山間地域等直接支払交付金</t>
  </si>
  <si>
    <t>町学校保健委員会負担金</t>
  </si>
  <si>
    <t>町教育研究会負担金</t>
  </si>
  <si>
    <t>町芸術文化団体協議会補助金</t>
  </si>
  <si>
    <t>町書写展共済負担金</t>
  </si>
  <si>
    <t>最上町学校保健委員会</t>
  </si>
  <si>
    <t>最上町教育研究会</t>
  </si>
  <si>
    <t>最上町芸術文化団体協議会</t>
  </si>
  <si>
    <t>最上町書道振興会</t>
  </si>
  <si>
    <t>町道管理事業負担金</t>
  </si>
  <si>
    <t>町防犯協会運営費補助金</t>
  </si>
  <si>
    <t>通知カード・個人番号カード事務委任交付金</t>
  </si>
  <si>
    <t>最上町防犯協会</t>
  </si>
  <si>
    <t>電子申請運営費負担金</t>
  </si>
  <si>
    <t>東北索道協会負担金</t>
  </si>
  <si>
    <t>東北索道協会</t>
  </si>
  <si>
    <t>東北中央自動車道建設促進同盟会負担金</t>
  </si>
  <si>
    <t>湯けむりライン協議会負担金</t>
  </si>
  <si>
    <t>特色ある学校づくり支援事業モデル校補助金</t>
  </si>
  <si>
    <t>特定不妊治療費助成金</t>
  </si>
  <si>
    <t>日本さくらの会会費</t>
  </si>
  <si>
    <t>東北中央自動車道建設促進同盟会</t>
  </si>
  <si>
    <t>湯けむりライン協議会事務局事務局長　佐々木　睦夫</t>
  </si>
  <si>
    <t>最上町立月楯小学校</t>
  </si>
  <si>
    <t>（財）日本さくらの会</t>
  </si>
  <si>
    <t>日本スポーツ振興センター負担金</t>
  </si>
  <si>
    <t>独立行政法人日本スポーツ振興センター</t>
  </si>
  <si>
    <t>日本公園緑地協会負担金</t>
  </si>
  <si>
    <t>日本雪氷学会特別会員費</t>
  </si>
  <si>
    <t>妊婦健診助成金</t>
  </si>
  <si>
    <t>（社）日本公園緑地協会</t>
  </si>
  <si>
    <t>（社）日本雪氷学会</t>
  </si>
  <si>
    <t>認定ＮＰＯふるさと回帰支援センター会員負担金</t>
  </si>
  <si>
    <t>NPO法人100万人のふるさと回帰・循環運動推進・支援センター</t>
  </si>
  <si>
    <t>年金生活者等支援臨時福祉給付費（繰越）</t>
  </si>
  <si>
    <t>農観商工ビジネスチャンス支援交付金</t>
  </si>
  <si>
    <t>農地維持活動推進交付金</t>
  </si>
  <si>
    <t>農地維持支払交付金</t>
  </si>
  <si>
    <t>農地集積推進事業補助金</t>
  </si>
  <si>
    <t>被害者支援センタ－やまがた負担金</t>
  </si>
  <si>
    <t>非常勤職員公務災害補償負担金</t>
  </si>
  <si>
    <t>美しい山形・最上川フォーラム負担金</t>
  </si>
  <si>
    <t>公益社団法人やまがた被害者支援センター</t>
  </si>
  <si>
    <t>美しい山形最上川フォーラム</t>
  </si>
  <si>
    <t>美しい森林づくり基盤整備事業補助金</t>
  </si>
  <si>
    <t>分館修繕補助金</t>
  </si>
  <si>
    <t>米飯給食地元産米使用負担金</t>
  </si>
  <si>
    <t>全国農業協同組合連合会山形県本部</t>
  </si>
  <si>
    <t>保育研究会補助金</t>
  </si>
  <si>
    <t>包括的支援事業・任意事業町負担金</t>
  </si>
  <si>
    <t>最上町保育研究会</t>
  </si>
  <si>
    <t>防災ヘリコプター連絡協議会負担金</t>
  </si>
  <si>
    <t>山形県消防防災ヘリコプター運航連絡協議会長</t>
  </si>
  <si>
    <t>民生児童委員協議会補助金</t>
  </si>
  <si>
    <t>最上町民生児童委員協議会</t>
  </si>
  <si>
    <t>有害鳥獣駆除対策費補助金</t>
  </si>
  <si>
    <t>有害鳥獣被害軽減モデル事業補助金</t>
  </si>
  <si>
    <t>幼稚園就園奨励費補助金</t>
  </si>
  <si>
    <t>里山再生担い手研修補助金（繰越）</t>
  </si>
  <si>
    <t>陸羽東西線利用推進協議会負担金</t>
  </si>
  <si>
    <t>陸羽東西線利用推進協議会</t>
  </si>
  <si>
    <t>流雪溝利用適正化事業補助金</t>
  </si>
  <si>
    <t>緑の少年団育成事業補助金</t>
  </si>
  <si>
    <t>林政推進町村長懇談会負担金</t>
  </si>
  <si>
    <t>最上町緑の少年団育成協議会</t>
  </si>
  <si>
    <t>山形県林政推進町村長懇談会</t>
  </si>
  <si>
    <t>臨時福祉給付金給付費</t>
  </si>
  <si>
    <t>老人クラブ運営費補助金</t>
  </si>
  <si>
    <t>最上町老人クラブ連合会</t>
  </si>
  <si>
    <t>債務負担</t>
  </si>
  <si>
    <t>債務負担　終わり分</t>
  </si>
  <si>
    <t>最上広域分担金</t>
  </si>
  <si>
    <t>その他</t>
  </si>
  <si>
    <t>広域運営分担金</t>
  </si>
  <si>
    <t>最上町看護師育成修学資金貸付金</t>
  </si>
  <si>
    <t>保育所入所負担金</t>
  </si>
  <si>
    <t>保育所バス送迎負担金</t>
  </si>
  <si>
    <t>小学校給食費負担金</t>
  </si>
  <si>
    <t>中学校給食費負担金</t>
  </si>
  <si>
    <t>介護保険特別会計</t>
  </si>
  <si>
    <t>介護保険給付費町負担金</t>
  </si>
  <si>
    <t>山形県後期高齢者医療広域連合</t>
  </si>
  <si>
    <t>多面的機能支払交付金</t>
  </si>
  <si>
    <t>農地等の維持</t>
  </si>
  <si>
    <t>介護保険給付費負担金</t>
  </si>
  <si>
    <t>後期高齢者医療療養給付費市町村負担金</t>
  </si>
  <si>
    <t>後期高齢者医療療養給付費負担金</t>
  </si>
  <si>
    <t>（広財）山形県臓器移植推進機構</t>
  </si>
  <si>
    <t>-</t>
  </si>
  <si>
    <t>生活インフラ・
国土保全</t>
  </si>
  <si>
    <t>教育</t>
  </si>
  <si>
    <t>福祉</t>
  </si>
  <si>
    <t>環境衛生</t>
  </si>
  <si>
    <t>産業振興</t>
  </si>
  <si>
    <t>消防</t>
  </si>
  <si>
    <t>総務</t>
  </si>
  <si>
    <t>-</t>
  </si>
  <si>
    <t>【長期延滞債権】</t>
  </si>
  <si>
    <t>（単位：千円）</t>
  </si>
  <si>
    <t>-</t>
  </si>
  <si>
    <t>-</t>
  </si>
  <si>
    <t>千円</t>
  </si>
  <si>
    <t>（単位：千円）</t>
  </si>
  <si>
    <t>（単位：千円）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</si>
</sst>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,##0.0;&quot;△ &quot;#,##0.0"/>
    <numFmt numFmtId="182" formatCode="#,##0.00;&quot;△ &quot;#,##0.00"/>
    <numFmt numFmtId="183" formatCode="#,##0,;&quot;△ &quot;#,##0,"/>
    <numFmt numFmtId="184" formatCode="#,##0_ "/>
    <numFmt numFmtId="185" formatCode="_(&quot;$&quot;* #,##0_);_(&quot;$&quot;* \(#,##0\);_(&quot;$&quot;* &quot;-&quot;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* #,##0.00_);_(* \(#,##0.00\);_(* &quot;-&quot;??_);_(@_)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0.00000000"/>
    <numFmt numFmtId="195" formatCode="0.0%"/>
    <numFmt numFmtId="196" formatCode="#,##0_);[Red]\(#,##0\)"/>
    <numFmt numFmtId="197" formatCode="#,##0_);\(#,##0\)"/>
    <numFmt numFmtId="198" formatCode="#,##0.0_);\(#,##0.0\)"/>
    <numFmt numFmtId="199" formatCode="#,##0.00_);\(#,##0.00\)"/>
    <numFmt numFmtId="200" formatCode="#,##0.000_);\(#,##0.000\)"/>
    <numFmt numFmtId="201" formatCode="#,##0.0000_);\(#,##0.0000\)"/>
    <numFmt numFmtId="202" formatCode="#,##0;&quot;▲ &quot;#,##0"/>
  </numFmts>
  <fonts count="6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4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Arial"/>
      <family val="2"/>
    </font>
    <font>
      <sz val="9"/>
      <color indexed="8"/>
      <name val="ＭＳ Ｐ明朝"/>
      <family val="1"/>
    </font>
    <font>
      <sz val="10"/>
      <name val="ＭＳ Ｐ明朝"/>
      <family val="1"/>
    </font>
    <font>
      <u val="single"/>
      <sz val="12"/>
      <name val="ＭＳ Ｐ明朝"/>
      <family val="1"/>
    </font>
    <font>
      <b/>
      <sz val="9"/>
      <name val="ＭＳ Ｐゴシック"/>
      <family val="3"/>
    </font>
    <font>
      <b/>
      <sz val="1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明朝"/>
      <family val="1"/>
    </font>
    <font>
      <sz val="9"/>
      <color indexed="9"/>
      <name val="ＭＳ Ｐ明朝"/>
      <family val="1"/>
    </font>
    <font>
      <sz val="10"/>
      <color indexed="8"/>
      <name val="ＭＳ Ｐ明朝"/>
      <family val="1"/>
    </font>
    <font>
      <sz val="11"/>
      <color indexed="8"/>
      <name val="ＭＳ　Ｐゴシック"/>
      <family val="3"/>
    </font>
    <font>
      <sz val="10"/>
      <color indexed="10"/>
      <name val="ＭＳ Ｐ明朝"/>
      <family val="1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theme="1"/>
      <name val="ＭＳ Ｐゴシック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9"/>
      <color theme="1"/>
      <name val="ＭＳ Ｐ明朝"/>
      <family val="1"/>
    </font>
    <font>
      <sz val="8"/>
      <color theme="1"/>
      <name val="ＭＳ Ｐ明朝"/>
      <family val="1"/>
    </font>
    <font>
      <sz val="9"/>
      <color theme="0"/>
      <name val="ＭＳ Ｐ明朝"/>
      <family val="1"/>
    </font>
    <font>
      <sz val="10"/>
      <color theme="1"/>
      <name val="ＭＳ Ｐ明朝"/>
      <family val="1"/>
    </font>
    <font>
      <sz val="11"/>
      <color theme="1"/>
      <name val="ＭＳ　Ｐゴシック"/>
      <family val="3"/>
    </font>
    <font>
      <sz val="10"/>
      <color rgb="FFFF0000"/>
      <name val="ＭＳ Ｐ明朝"/>
      <family val="1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 style="double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/>
      <right/>
      <top style="thin"/>
      <bottom style="thin"/>
    </border>
    <border diagonalUp="1">
      <left style="thin"/>
      <right style="thin"/>
      <top style="thin"/>
      <bottom style="thin"/>
      <diagonal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</borders>
  <cellStyleXfs count="1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1" fillId="29" borderId="3" applyNumberFormat="0" applyFont="0" applyAlignment="0" applyProtection="0"/>
    <xf numFmtId="0" fontId="1" fillId="29" borderId="3" applyNumberFormat="0" applyFont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2" fillId="31" borderId="5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1" fillId="0" borderId="0" applyFont="0" applyFill="0" applyBorder="0" applyAlignment="0" applyProtection="0"/>
    <xf numFmtId="186" fontId="5" fillId="0" borderId="0" applyFont="0" applyFill="0" applyBorder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8" fillId="31" borderId="10" applyNumberFormat="0" applyAlignment="0" applyProtection="0"/>
    <xf numFmtId="0" fontId="48" fillId="31" borderId="10" applyNumberFormat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2" borderId="5" applyNumberFormat="0" applyAlignment="0" applyProtection="0"/>
    <xf numFmtId="0" fontId="50" fillId="32" borderId="5" applyNumberFormat="0" applyAlignment="0" applyProtection="0"/>
    <xf numFmtId="0" fontId="5" fillId="0" borderId="0">
      <alignment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1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5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52" fillId="0" borderId="0" applyNumberFormat="0" applyFill="0" applyBorder="0" applyAlignment="0" applyProtection="0"/>
    <xf numFmtId="0" fontId="53" fillId="33" borderId="0" applyNumberFormat="0" applyBorder="0" applyAlignment="0" applyProtection="0"/>
    <xf numFmtId="0" fontId="53" fillId="33" borderId="0" applyNumberFormat="0" applyBorder="0" applyAlignment="0" applyProtection="0"/>
  </cellStyleXfs>
  <cellXfs count="183">
    <xf numFmtId="0" fontId="0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54" fillId="0" borderId="11" xfId="0" applyFont="1" applyBorder="1" applyAlignment="1">
      <alignment horizontal="center" vertical="center"/>
    </xf>
    <xf numFmtId="0" fontId="54" fillId="0" borderId="11" xfId="0" applyFont="1" applyBorder="1" applyAlignment="1">
      <alignment horizontal="center" vertical="center" wrapText="1"/>
    </xf>
    <xf numFmtId="0" fontId="54" fillId="0" borderId="11" xfId="0" applyFont="1" applyBorder="1" applyAlignment="1">
      <alignment vertical="center"/>
    </xf>
    <xf numFmtId="0" fontId="54" fillId="0" borderId="0" xfId="0" applyFont="1" applyAlignment="1">
      <alignment horizontal="right" vertical="center"/>
    </xf>
    <xf numFmtId="196" fontId="54" fillId="0" borderId="11" xfId="83" applyNumberFormat="1" applyFont="1" applyBorder="1" applyAlignment="1">
      <alignment horizontal="right" vertical="center"/>
    </xf>
    <xf numFmtId="0" fontId="55" fillId="0" borderId="11" xfId="0" applyFont="1" applyBorder="1" applyAlignment="1">
      <alignment horizontal="center" vertical="center"/>
    </xf>
    <xf numFmtId="0" fontId="55" fillId="0" borderId="11" xfId="0" applyFont="1" applyBorder="1" applyAlignment="1">
      <alignment horizontal="center" vertical="center" wrapText="1"/>
    </xf>
    <xf numFmtId="197" fontId="54" fillId="0" borderId="11" xfId="0" applyNumberFormat="1" applyFont="1" applyBorder="1" applyAlignment="1">
      <alignment horizontal="right" vertical="center"/>
    </xf>
    <xf numFmtId="197" fontId="54" fillId="0" borderId="11" xfId="0" applyNumberFormat="1" applyFont="1" applyBorder="1" applyAlignment="1">
      <alignment vertical="center"/>
    </xf>
    <xf numFmtId="197" fontId="54" fillId="0" borderId="11" xfId="83" applyNumberFormat="1" applyFont="1" applyBorder="1" applyAlignment="1">
      <alignment vertical="center"/>
    </xf>
    <xf numFmtId="0" fontId="6" fillId="0" borderId="0" xfId="108" applyFont="1">
      <alignment vertical="center"/>
      <protection/>
    </xf>
    <xf numFmtId="0" fontId="6" fillId="0" borderId="0" xfId="108" applyFont="1" applyBorder="1" applyAlignment="1">
      <alignment vertical="center"/>
      <protection/>
    </xf>
    <xf numFmtId="0" fontId="54" fillId="0" borderId="0" xfId="108" applyFont="1" applyBorder="1" applyAlignment="1">
      <alignment horizontal="right" vertical="center"/>
      <protection/>
    </xf>
    <xf numFmtId="0" fontId="6" fillId="0" borderId="11" xfId="108" applyFont="1" applyBorder="1" applyAlignment="1">
      <alignment horizontal="center" vertical="center" wrapText="1"/>
      <protection/>
    </xf>
    <xf numFmtId="49" fontId="6" fillId="0" borderId="11" xfId="108" applyNumberFormat="1" applyFont="1" applyBorder="1" applyAlignment="1">
      <alignment vertical="center" wrapText="1"/>
      <protection/>
    </xf>
    <xf numFmtId="176" fontId="6" fillId="0" borderId="11" xfId="108" applyNumberFormat="1" applyFont="1" applyBorder="1" applyAlignment="1">
      <alignment horizontal="right" vertical="center" shrinkToFit="1"/>
      <protection/>
    </xf>
    <xf numFmtId="49" fontId="6" fillId="0" borderId="11" xfId="108" applyNumberFormat="1" applyFont="1" applyBorder="1" applyAlignment="1">
      <alignment horizontal="center" vertical="center" wrapText="1"/>
      <protection/>
    </xf>
    <xf numFmtId="0" fontId="56" fillId="0" borderId="0" xfId="108" applyFont="1">
      <alignment vertical="center"/>
      <protection/>
    </xf>
    <xf numFmtId="0" fontId="6" fillId="0" borderId="0" xfId="108" applyFont="1" applyAlignment="1">
      <alignment horizontal="right" vertical="center"/>
      <protection/>
    </xf>
    <xf numFmtId="0" fontId="6" fillId="0" borderId="0" xfId="108" applyFont="1" applyAlignment="1">
      <alignment horizontal="center" vertical="center"/>
      <protection/>
    </xf>
    <xf numFmtId="0" fontId="6" fillId="0" borderId="11" xfId="108" applyFont="1" applyBorder="1" applyAlignment="1">
      <alignment horizontal="center" vertical="center"/>
      <protection/>
    </xf>
    <xf numFmtId="0" fontId="6" fillId="0" borderId="11" xfId="108" applyFont="1" applyBorder="1">
      <alignment vertical="center"/>
      <protection/>
    </xf>
    <xf numFmtId="197" fontId="6" fillId="0" borderId="11" xfId="108" applyNumberFormat="1" applyFont="1" applyBorder="1">
      <alignment vertical="center"/>
      <protection/>
    </xf>
    <xf numFmtId="197" fontId="6" fillId="0" borderId="12" xfId="108" applyNumberFormat="1" applyFont="1" applyBorder="1">
      <alignment vertical="center"/>
      <protection/>
    </xf>
    <xf numFmtId="0" fontId="6" fillId="0" borderId="13" xfId="108" applyFont="1" applyBorder="1">
      <alignment vertical="center"/>
      <protection/>
    </xf>
    <xf numFmtId="197" fontId="6" fillId="0" borderId="13" xfId="108" applyNumberFormat="1" applyFont="1" applyBorder="1">
      <alignment vertical="center"/>
      <protection/>
    </xf>
    <xf numFmtId="0" fontId="6" fillId="0" borderId="14" xfId="108" applyFont="1" applyBorder="1">
      <alignment vertical="center"/>
      <protection/>
    </xf>
    <xf numFmtId="197" fontId="6" fillId="0" borderId="14" xfId="108" applyNumberFormat="1" applyFont="1" applyBorder="1">
      <alignment vertical="center"/>
      <protection/>
    </xf>
    <xf numFmtId="0" fontId="6" fillId="0" borderId="13" xfId="108" applyFont="1" applyBorder="1" applyAlignment="1">
      <alignment horizontal="center" vertical="center"/>
      <protection/>
    </xf>
    <xf numFmtId="0" fontId="6" fillId="0" borderId="15" xfId="108" applyFont="1" applyBorder="1" applyAlignment="1">
      <alignment horizontal="center" vertical="center"/>
      <protection/>
    </xf>
    <xf numFmtId="197" fontId="6" fillId="0" borderId="15" xfId="108" applyNumberFormat="1" applyFont="1" applyBorder="1">
      <alignment vertical="center"/>
      <protection/>
    </xf>
    <xf numFmtId="0" fontId="7" fillId="0" borderId="0" xfId="107" applyFont="1" applyBorder="1" applyAlignment="1">
      <alignment vertical="center"/>
      <protection/>
    </xf>
    <xf numFmtId="0" fontId="57" fillId="0" borderId="16" xfId="107" applyFont="1" applyBorder="1" applyAlignment="1">
      <alignment vertical="center"/>
      <protection/>
    </xf>
    <xf numFmtId="0" fontId="57" fillId="0" borderId="0" xfId="107" applyFont="1" applyBorder="1" applyAlignment="1">
      <alignment horizontal="center" vertical="center"/>
      <protection/>
    </xf>
    <xf numFmtId="0" fontId="57" fillId="0" borderId="0" xfId="107" applyFont="1" applyBorder="1" applyAlignment="1">
      <alignment horizontal="right" vertical="center"/>
      <protection/>
    </xf>
    <xf numFmtId="0" fontId="7" fillId="0" borderId="0" xfId="107" applyFont="1">
      <alignment/>
      <protection/>
    </xf>
    <xf numFmtId="0" fontId="7" fillId="0" borderId="11" xfId="108" applyFont="1" applyBorder="1" applyAlignment="1">
      <alignment horizontal="center" vertical="center" wrapText="1"/>
      <protection/>
    </xf>
    <xf numFmtId="0" fontId="7" fillId="0" borderId="17" xfId="108" applyFont="1" applyBorder="1" applyAlignment="1">
      <alignment horizontal="center" vertical="center" wrapText="1"/>
      <protection/>
    </xf>
    <xf numFmtId="0" fontId="7" fillId="0" borderId="18" xfId="108" applyFont="1" applyBorder="1" applyAlignment="1">
      <alignment horizontal="center" vertical="center" wrapText="1"/>
      <protection/>
    </xf>
    <xf numFmtId="0" fontId="57" fillId="0" borderId="11" xfId="107" applyFont="1" applyBorder="1" applyAlignment="1">
      <alignment horizontal="center" vertical="center" wrapText="1"/>
      <protection/>
    </xf>
    <xf numFmtId="176" fontId="7" fillId="0" borderId="19" xfId="108" applyNumberFormat="1" applyFont="1" applyBorder="1" applyAlignment="1">
      <alignment wrapText="1"/>
      <protection/>
    </xf>
    <xf numFmtId="176" fontId="7" fillId="0" borderId="12" xfId="108" applyNumberFormat="1" applyFont="1" applyBorder="1" applyAlignment="1">
      <alignment horizontal="right" wrapText="1"/>
      <protection/>
    </xf>
    <xf numFmtId="176" fontId="7" fillId="0" borderId="17" xfId="108" applyNumberFormat="1" applyFont="1" applyBorder="1" applyAlignment="1">
      <alignment horizontal="right" vertical="center"/>
      <protection/>
    </xf>
    <xf numFmtId="176" fontId="7" fillId="0" borderId="11" xfId="108" applyNumberFormat="1" applyFont="1" applyBorder="1" applyAlignment="1">
      <alignment horizontal="right" vertical="center" wrapText="1"/>
      <protection/>
    </xf>
    <xf numFmtId="176" fontId="7" fillId="0" borderId="18" xfId="108" applyNumberFormat="1" applyFont="1" applyBorder="1" applyAlignment="1">
      <alignment horizontal="right" vertical="center" wrapText="1"/>
      <protection/>
    </xf>
    <xf numFmtId="176" fontId="57" fillId="0" borderId="11" xfId="107" applyNumberFormat="1" applyFont="1" applyBorder="1" applyAlignment="1">
      <alignment horizontal="right" vertical="center"/>
      <protection/>
    </xf>
    <xf numFmtId="176" fontId="7" fillId="0" borderId="17" xfId="108" applyNumberFormat="1" applyFont="1" applyBorder="1" applyAlignment="1">
      <alignment vertical="center"/>
      <protection/>
    </xf>
    <xf numFmtId="176" fontId="7" fillId="0" borderId="11" xfId="108" applyNumberFormat="1" applyFont="1" applyBorder="1" applyAlignment="1">
      <alignment vertical="center" wrapText="1"/>
      <protection/>
    </xf>
    <xf numFmtId="176" fontId="7" fillId="0" borderId="18" xfId="108" applyNumberFormat="1" applyFont="1" applyBorder="1" applyAlignment="1">
      <alignment vertical="center" wrapText="1"/>
      <protection/>
    </xf>
    <xf numFmtId="176" fontId="57" fillId="0" borderId="11" xfId="107" applyNumberFormat="1" applyFont="1" applyBorder="1" applyAlignment="1">
      <alignment vertical="center"/>
      <protection/>
    </xf>
    <xf numFmtId="176" fontId="7" fillId="0" borderId="17" xfId="108" applyNumberFormat="1" applyFont="1" applyBorder="1" applyAlignment="1">
      <alignment vertical="center" wrapText="1"/>
      <protection/>
    </xf>
    <xf numFmtId="176" fontId="7" fillId="0" borderId="17" xfId="108" applyNumberFormat="1" applyFont="1" applyFill="1" applyBorder="1" applyAlignment="1">
      <alignment vertical="center" wrapText="1"/>
      <protection/>
    </xf>
    <xf numFmtId="176" fontId="7" fillId="0" borderId="17" xfId="108" applyNumberFormat="1" applyFont="1" applyFill="1" applyBorder="1" applyAlignment="1">
      <alignment horizontal="right" vertical="center" wrapText="1"/>
      <protection/>
    </xf>
    <xf numFmtId="0" fontId="57" fillId="0" borderId="0" xfId="108" applyFont="1" applyBorder="1" applyAlignment="1">
      <alignment horizontal="left" vertical="center"/>
      <protection/>
    </xf>
    <xf numFmtId="0" fontId="7" fillId="0" borderId="0" xfId="108" applyFont="1" applyBorder="1" applyAlignment="1">
      <alignment horizontal="center" vertical="center"/>
      <protection/>
    </xf>
    <xf numFmtId="0" fontId="7" fillId="0" borderId="0" xfId="108" applyFont="1" applyBorder="1" applyAlignment="1">
      <alignment horizontal="center" vertical="center" wrapText="1"/>
      <protection/>
    </xf>
    <xf numFmtId="0" fontId="7" fillId="0" borderId="0" xfId="108" applyFont="1" applyBorder="1" applyAlignment="1">
      <alignment horizontal="left" vertical="center"/>
      <protection/>
    </xf>
    <xf numFmtId="0" fontId="7" fillId="0" borderId="0" xfId="108" applyFont="1" applyBorder="1">
      <alignment vertical="center"/>
      <protection/>
    </xf>
    <xf numFmtId="0" fontId="7" fillId="0" borderId="16" xfId="108" applyFont="1" applyBorder="1" applyAlignment="1">
      <alignment vertical="center"/>
      <protection/>
    </xf>
    <xf numFmtId="0" fontId="7" fillId="0" borderId="0" xfId="107" applyFont="1" applyAlignment="1">
      <alignment vertical="center"/>
      <protection/>
    </xf>
    <xf numFmtId="197" fontId="6" fillId="0" borderId="11" xfId="108" applyNumberFormat="1" applyFont="1" applyBorder="1" applyAlignment="1">
      <alignment horizontal="right" vertical="center" shrinkToFit="1"/>
      <protection/>
    </xf>
    <xf numFmtId="176" fontId="7" fillId="0" borderId="0" xfId="107" applyNumberFormat="1" applyFont="1" applyAlignment="1">
      <alignment vertical="center"/>
      <protection/>
    </xf>
    <xf numFmtId="176" fontId="7" fillId="0" borderId="11" xfId="107" applyNumberFormat="1" applyFont="1" applyBorder="1" applyAlignment="1">
      <alignment horizontal="distributed" vertical="center"/>
      <protection/>
    </xf>
    <xf numFmtId="176" fontId="7" fillId="0" borderId="11" xfId="107" applyNumberFormat="1" applyFont="1" applyBorder="1" applyAlignment="1">
      <alignment horizontal="center" vertical="center"/>
      <protection/>
    </xf>
    <xf numFmtId="176" fontId="7" fillId="0" borderId="11" xfId="107" applyNumberFormat="1" applyFont="1" applyBorder="1" applyAlignment="1">
      <alignment horizontal="distributed" vertical="center"/>
      <protection/>
    </xf>
    <xf numFmtId="176" fontId="7" fillId="0" borderId="11" xfId="107" applyNumberFormat="1" applyFont="1" applyBorder="1" applyAlignment="1">
      <alignment vertical="center"/>
      <protection/>
    </xf>
    <xf numFmtId="176" fontId="7" fillId="0" borderId="11" xfId="107" applyNumberFormat="1" applyFont="1" applyBorder="1" applyAlignment="1">
      <alignment horizontal="right" vertical="center"/>
      <protection/>
    </xf>
    <xf numFmtId="176" fontId="7" fillId="0" borderId="11" xfId="107" applyNumberFormat="1" applyFont="1" applyBorder="1" applyAlignment="1">
      <alignment horizontal="right" vertical="center"/>
      <protection/>
    </xf>
    <xf numFmtId="0" fontId="54" fillId="0" borderId="18" xfId="0" applyFont="1" applyBorder="1" applyAlignment="1">
      <alignment horizontal="center" vertical="center" wrapText="1"/>
    </xf>
    <xf numFmtId="0" fontId="54" fillId="0" borderId="20" xfId="0" applyFont="1" applyBorder="1" applyAlignment="1">
      <alignment horizontal="center" vertical="center" wrapText="1"/>
    </xf>
    <xf numFmtId="0" fontId="6" fillId="0" borderId="21" xfId="108" applyFont="1" applyBorder="1" applyAlignment="1">
      <alignment horizontal="center" vertical="center" wrapText="1"/>
      <protection/>
    </xf>
    <xf numFmtId="197" fontId="6" fillId="0" borderId="21" xfId="108" applyNumberFormat="1" applyFont="1" applyBorder="1" applyAlignment="1">
      <alignment horizontal="right" vertical="center" shrinkToFit="1"/>
      <protection/>
    </xf>
    <xf numFmtId="197" fontId="6" fillId="0" borderId="22" xfId="108" applyNumberFormat="1" applyFont="1" applyBorder="1" applyAlignment="1">
      <alignment horizontal="right" vertical="center" shrinkToFit="1"/>
      <protection/>
    </xf>
    <xf numFmtId="0" fontId="54" fillId="0" borderId="23" xfId="0" applyFont="1" applyBorder="1" applyAlignment="1">
      <alignment horizontal="center" vertical="center" wrapText="1"/>
    </xf>
    <xf numFmtId="0" fontId="6" fillId="0" borderId="12" xfId="108" applyFont="1" applyBorder="1" applyAlignment="1">
      <alignment horizontal="center" vertical="center"/>
      <protection/>
    </xf>
    <xf numFmtId="0" fontId="54" fillId="0" borderId="11" xfId="0" applyFont="1" applyBorder="1" applyAlignment="1">
      <alignment horizontal="center" vertical="center" wrapText="1"/>
    </xf>
    <xf numFmtId="0" fontId="6" fillId="0" borderId="21" xfId="108" applyFont="1" applyBorder="1" applyAlignment="1">
      <alignment horizontal="center" vertical="center"/>
      <protection/>
    </xf>
    <xf numFmtId="0" fontId="6" fillId="0" borderId="22" xfId="108" applyFont="1" applyBorder="1" applyAlignment="1">
      <alignment horizontal="center" vertical="center"/>
      <protection/>
    </xf>
    <xf numFmtId="49" fontId="6" fillId="0" borderId="12" xfId="108" applyNumberFormat="1" applyFont="1" applyBorder="1" applyAlignment="1">
      <alignment vertical="center" wrapText="1"/>
      <protection/>
    </xf>
    <xf numFmtId="49" fontId="6" fillId="0" borderId="13" xfId="108" applyNumberFormat="1" applyFont="1" applyBorder="1" applyAlignment="1">
      <alignment vertical="center" wrapText="1"/>
      <protection/>
    </xf>
    <xf numFmtId="197" fontId="6" fillId="0" borderId="11" xfId="108" applyNumberFormat="1" applyFont="1" applyBorder="1" applyAlignment="1">
      <alignment horizontal="center" vertical="center" shrinkToFit="1"/>
      <protection/>
    </xf>
    <xf numFmtId="197" fontId="6" fillId="0" borderId="24" xfId="108" applyNumberFormat="1" applyFont="1" applyBorder="1" applyAlignment="1">
      <alignment horizontal="right" vertical="center" shrinkToFit="1"/>
      <protection/>
    </xf>
    <xf numFmtId="49" fontId="6" fillId="0" borderId="14" xfId="108" applyNumberFormat="1" applyFont="1" applyBorder="1" applyAlignment="1">
      <alignment vertical="center" wrapText="1"/>
      <protection/>
    </xf>
    <xf numFmtId="0" fontId="6" fillId="0" borderId="12" xfId="108" applyFont="1" applyBorder="1" applyAlignment="1">
      <alignment vertical="center"/>
      <protection/>
    </xf>
    <xf numFmtId="0" fontId="6" fillId="0" borderId="11" xfId="108" applyNumberFormat="1" applyFont="1" applyBorder="1" applyAlignment="1">
      <alignment vertical="center" wrapText="1"/>
      <protection/>
    </xf>
    <xf numFmtId="0" fontId="8" fillId="0" borderId="0" xfId="107" applyFont="1" applyAlignment="1">
      <alignment vertical="center"/>
      <protection/>
    </xf>
    <xf numFmtId="197" fontId="6" fillId="0" borderId="21" xfId="108" applyNumberFormat="1" applyFont="1" applyBorder="1" applyAlignment="1">
      <alignment horizontal="center" vertical="center" shrinkToFit="1"/>
      <protection/>
    </xf>
    <xf numFmtId="0" fontId="54" fillId="0" borderId="12" xfId="0" applyFont="1" applyBorder="1" applyAlignment="1">
      <alignment vertical="center"/>
    </xf>
    <xf numFmtId="0" fontId="55" fillId="0" borderId="12" xfId="0" applyFont="1" applyBorder="1" applyAlignment="1">
      <alignment horizontal="right" vertical="center"/>
    </xf>
    <xf numFmtId="0" fontId="54" fillId="0" borderId="0" xfId="0" applyFont="1" applyBorder="1" applyAlignment="1">
      <alignment vertical="center"/>
    </xf>
    <xf numFmtId="0" fontId="6" fillId="0" borderId="11" xfId="108" applyFont="1" applyBorder="1" applyAlignment="1">
      <alignment horizontal="left" vertical="center" indent="1"/>
      <protection/>
    </xf>
    <xf numFmtId="0" fontId="6" fillId="0" borderId="12" xfId="108" applyFont="1" applyBorder="1" applyAlignment="1">
      <alignment horizontal="left" vertical="center" indent="1"/>
      <protection/>
    </xf>
    <xf numFmtId="197" fontId="6" fillId="0" borderId="11" xfId="108" applyNumberFormat="1" applyFont="1" applyBorder="1" applyAlignment="1">
      <alignment vertical="center"/>
      <protection/>
    </xf>
    <xf numFmtId="0" fontId="6" fillId="0" borderId="0" xfId="108" applyFont="1" applyAlignment="1">
      <alignment vertical="center" wrapText="1"/>
      <protection/>
    </xf>
    <xf numFmtId="197" fontId="6" fillId="0" borderId="11" xfId="108" applyNumberFormat="1" applyFont="1" applyFill="1" applyBorder="1" applyAlignment="1">
      <alignment horizontal="right" vertical="center" shrinkToFit="1"/>
      <protection/>
    </xf>
    <xf numFmtId="197" fontId="6" fillId="0" borderId="21" xfId="108" applyNumberFormat="1" applyFont="1" applyFill="1" applyBorder="1" applyAlignment="1">
      <alignment horizontal="right" vertical="center" shrinkToFit="1"/>
      <protection/>
    </xf>
    <xf numFmtId="10" fontId="6" fillId="0" borderId="11" xfId="108" applyNumberFormat="1" applyFont="1" applyBorder="1" applyAlignment="1">
      <alignment horizontal="center" vertical="center"/>
      <protection/>
    </xf>
    <xf numFmtId="176" fontId="7" fillId="0" borderId="12" xfId="107" applyNumberFormat="1" applyFont="1" applyBorder="1" applyAlignment="1">
      <alignment horizontal="center" vertical="center" wrapText="1"/>
      <protection/>
    </xf>
    <xf numFmtId="0" fontId="54" fillId="0" borderId="11" xfId="0" applyFont="1" applyBorder="1" applyAlignment="1">
      <alignment horizontal="center" vertical="center" wrapText="1"/>
    </xf>
    <xf numFmtId="49" fontId="58" fillId="0" borderId="14" xfId="0" applyNumberFormat="1" applyFont="1" applyBorder="1" applyAlignment="1">
      <alignment vertical="center"/>
    </xf>
    <xf numFmtId="176" fontId="7" fillId="0" borderId="11" xfId="107" applyNumberFormat="1" applyFont="1" applyFill="1" applyBorder="1" applyAlignment="1">
      <alignment vertical="center"/>
      <protection/>
    </xf>
    <xf numFmtId="176" fontId="7" fillId="0" borderId="11" xfId="107" applyNumberFormat="1" applyFont="1" applyFill="1" applyBorder="1" applyAlignment="1">
      <alignment horizontal="right" vertical="center"/>
      <protection/>
    </xf>
    <xf numFmtId="176" fontId="57" fillId="0" borderId="11" xfId="107" applyNumberFormat="1" applyFont="1" applyBorder="1" applyAlignment="1">
      <alignment/>
      <protection/>
    </xf>
    <xf numFmtId="0" fontId="6" fillId="0" borderId="11" xfId="108" applyNumberFormat="1" applyFont="1" applyFill="1" applyBorder="1" applyAlignment="1">
      <alignment vertical="center" wrapText="1"/>
      <protection/>
    </xf>
    <xf numFmtId="0" fontId="54" fillId="0" borderId="11" xfId="0" applyFont="1" applyBorder="1" applyAlignment="1">
      <alignment horizontal="left" vertical="center"/>
    </xf>
    <xf numFmtId="38" fontId="54" fillId="0" borderId="11" xfId="83" applyFont="1" applyBorder="1" applyAlignment="1">
      <alignment horizontal="right" vertical="center" wrapText="1"/>
    </xf>
    <xf numFmtId="176" fontId="7" fillId="0" borderId="0" xfId="107" applyNumberFormat="1" applyFont="1">
      <alignment/>
      <protection/>
    </xf>
    <xf numFmtId="176" fontId="59" fillId="0" borderId="19" xfId="108" applyNumberFormat="1" applyFont="1" applyFill="1" applyBorder="1" applyAlignment="1">
      <alignment wrapText="1"/>
      <protection/>
    </xf>
    <xf numFmtId="176" fontId="59" fillId="0" borderId="17" xfId="108" applyNumberFormat="1" applyFont="1" applyFill="1" applyBorder="1" applyAlignment="1">
      <alignment vertical="center" wrapText="1"/>
      <protection/>
    </xf>
    <xf numFmtId="176" fontId="59" fillId="0" borderId="11" xfId="108" applyNumberFormat="1" applyFont="1" applyFill="1" applyBorder="1" applyAlignment="1">
      <alignment horizontal="right" vertical="center" wrapText="1"/>
      <protection/>
    </xf>
    <xf numFmtId="176" fontId="59" fillId="0" borderId="11" xfId="107" applyNumberFormat="1" applyFont="1" applyFill="1" applyBorder="1" applyAlignment="1">
      <alignment horizontal="right" vertical="center"/>
      <protection/>
    </xf>
    <xf numFmtId="176" fontId="59" fillId="0" borderId="11" xfId="107" applyNumberFormat="1" applyFont="1" applyFill="1" applyBorder="1" applyAlignment="1">
      <alignment vertical="center"/>
      <protection/>
    </xf>
    <xf numFmtId="176" fontId="59" fillId="0" borderId="17" xfId="108" applyNumberFormat="1" applyFont="1" applyBorder="1" applyAlignment="1">
      <alignment vertical="center"/>
      <protection/>
    </xf>
    <xf numFmtId="176" fontId="59" fillId="0" borderId="11" xfId="108" applyNumberFormat="1" applyFont="1" applyBorder="1" applyAlignment="1">
      <alignment horizontal="right" vertical="center" wrapText="1"/>
      <protection/>
    </xf>
    <xf numFmtId="176" fontId="59" fillId="0" borderId="11" xfId="107" applyNumberFormat="1" applyFont="1" applyBorder="1" applyAlignment="1">
      <alignment horizontal="right" vertical="center"/>
      <protection/>
    </xf>
    <xf numFmtId="176" fontId="59" fillId="0" borderId="11" xfId="107" applyNumberFormat="1" applyFont="1" applyBorder="1" applyAlignment="1">
      <alignment vertical="center"/>
      <protection/>
    </xf>
    <xf numFmtId="176" fontId="59" fillId="0" borderId="11" xfId="107" applyNumberFormat="1" applyFont="1" applyBorder="1" applyAlignment="1">
      <alignment/>
      <protection/>
    </xf>
    <xf numFmtId="176" fontId="59" fillId="0" borderId="17" xfId="108" applyNumberFormat="1" applyFont="1" applyBorder="1" applyAlignment="1">
      <alignment horizontal="right" vertical="center"/>
      <protection/>
    </xf>
    <xf numFmtId="176" fontId="59" fillId="0" borderId="17" xfId="108" applyNumberFormat="1" applyFont="1" applyBorder="1" applyAlignment="1">
      <alignment vertical="center" wrapText="1"/>
      <protection/>
    </xf>
    <xf numFmtId="176" fontId="59" fillId="0" borderId="11" xfId="108" applyNumberFormat="1" applyFont="1" applyBorder="1" applyAlignment="1">
      <alignment vertical="center" wrapText="1"/>
      <protection/>
    </xf>
    <xf numFmtId="176" fontId="10" fillId="0" borderId="17" xfId="108" applyNumberFormat="1" applyFont="1" applyBorder="1" applyAlignment="1">
      <alignment vertical="center"/>
      <protection/>
    </xf>
    <xf numFmtId="0" fontId="7" fillId="0" borderId="11" xfId="108" applyFont="1" applyBorder="1" applyAlignment="1">
      <alignment horizontal="left" vertical="center" wrapText="1"/>
      <protection/>
    </xf>
    <xf numFmtId="0" fontId="7" fillId="34" borderId="11" xfId="108" applyFont="1" applyFill="1" applyBorder="1" applyAlignment="1">
      <alignment horizontal="left" vertical="center"/>
      <protection/>
    </xf>
    <xf numFmtId="0" fontId="7" fillId="0" borderId="11" xfId="108" applyFont="1" applyBorder="1" applyAlignment="1">
      <alignment horizontal="left" vertical="center"/>
      <protection/>
    </xf>
    <xf numFmtId="0" fontId="57" fillId="0" borderId="17" xfId="107" applyFont="1" applyBorder="1" applyAlignment="1">
      <alignment horizontal="left" vertical="center"/>
      <protection/>
    </xf>
    <xf numFmtId="0" fontId="57" fillId="0" borderId="18" xfId="107" applyFont="1" applyBorder="1" applyAlignment="1">
      <alignment horizontal="left" vertical="center"/>
      <protection/>
    </xf>
    <xf numFmtId="0" fontId="7" fillId="0" borderId="11" xfId="108" applyFont="1" applyBorder="1" applyAlignment="1">
      <alignment horizontal="center" vertical="center"/>
      <protection/>
    </xf>
    <xf numFmtId="0" fontId="7" fillId="0" borderId="17" xfId="108" applyFont="1" applyBorder="1" applyAlignment="1">
      <alignment horizontal="left" vertical="center"/>
      <protection/>
    </xf>
    <xf numFmtId="0" fontId="7" fillId="0" borderId="18" xfId="108" applyFont="1" applyBorder="1" applyAlignment="1">
      <alignment horizontal="left" vertical="center"/>
      <protection/>
    </xf>
    <xf numFmtId="0" fontId="7" fillId="34" borderId="11" xfId="108" applyFont="1" applyFill="1" applyBorder="1" applyAlignment="1">
      <alignment horizontal="left" vertical="center" wrapText="1"/>
      <protection/>
    </xf>
    <xf numFmtId="0" fontId="7" fillId="0" borderId="11" xfId="108" applyFont="1" applyBorder="1" applyAlignment="1">
      <alignment horizontal="center" vertical="center" wrapText="1"/>
      <protection/>
    </xf>
    <xf numFmtId="0" fontId="7" fillId="0" borderId="17" xfId="108" applyFont="1" applyBorder="1" applyAlignment="1">
      <alignment horizontal="left" vertical="center" wrapText="1"/>
      <protection/>
    </xf>
    <xf numFmtId="0" fontId="7" fillId="0" borderId="18" xfId="108" applyFont="1" applyBorder="1" applyAlignment="1">
      <alignment horizontal="left" vertical="center" wrapText="1"/>
      <protection/>
    </xf>
    <xf numFmtId="0" fontId="7" fillId="0" borderId="11" xfId="108" applyFont="1" applyFill="1" applyBorder="1" applyAlignment="1">
      <alignment horizontal="left" vertical="center" wrapText="1"/>
      <protection/>
    </xf>
    <xf numFmtId="0" fontId="7" fillId="0" borderId="17" xfId="108" applyFont="1" applyBorder="1" applyAlignment="1">
      <alignment horizontal="center"/>
      <protection/>
    </xf>
    <xf numFmtId="0" fontId="7" fillId="0" borderId="18" xfId="108" applyFont="1" applyBorder="1" applyAlignment="1">
      <alignment horizontal="center"/>
      <protection/>
    </xf>
    <xf numFmtId="0" fontId="57" fillId="0" borderId="11" xfId="107" applyFont="1" applyBorder="1" applyAlignment="1">
      <alignment horizontal="left" vertical="center"/>
      <protection/>
    </xf>
    <xf numFmtId="0" fontId="7" fillId="0" borderId="11" xfId="108" applyFont="1" applyFill="1" applyBorder="1" applyAlignment="1">
      <alignment horizontal="left" vertical="center"/>
      <protection/>
    </xf>
    <xf numFmtId="0" fontId="7" fillId="0" borderId="0" xfId="107" applyFont="1" applyAlignment="1">
      <alignment vertical="center" wrapText="1"/>
      <protection/>
    </xf>
    <xf numFmtId="0" fontId="7" fillId="0" borderId="0" xfId="107" applyFont="1" applyAlignment="1">
      <alignment vertical="center"/>
      <protection/>
    </xf>
    <xf numFmtId="0" fontId="7" fillId="0" borderId="19" xfId="108" applyFont="1" applyBorder="1" applyAlignment="1">
      <alignment horizontal="left" vertical="center" wrapText="1"/>
      <protection/>
    </xf>
    <xf numFmtId="0" fontId="7" fillId="0" borderId="25" xfId="108" applyFont="1" applyBorder="1" applyAlignment="1">
      <alignment horizontal="left" vertical="center" wrapText="1"/>
      <protection/>
    </xf>
    <xf numFmtId="0" fontId="7" fillId="0" borderId="25" xfId="107" applyFont="1" applyBorder="1" applyAlignment="1">
      <alignment horizontal="left" vertical="center" wrapText="1"/>
      <protection/>
    </xf>
    <xf numFmtId="0" fontId="6" fillId="0" borderId="12" xfId="108" applyFont="1" applyBorder="1" applyAlignment="1">
      <alignment horizontal="center" vertical="center"/>
      <protection/>
    </xf>
    <xf numFmtId="0" fontId="54" fillId="0" borderId="13" xfId="108" applyFont="1" applyBorder="1" applyAlignment="1">
      <alignment horizontal="center" vertical="center"/>
      <protection/>
    </xf>
    <xf numFmtId="0" fontId="6" fillId="0" borderId="11" xfId="108" applyFont="1" applyBorder="1" applyAlignment="1">
      <alignment horizontal="center" vertical="center" wrapText="1"/>
      <protection/>
    </xf>
    <xf numFmtId="0" fontId="54" fillId="0" borderId="11" xfId="0" applyFont="1" applyBorder="1" applyAlignment="1">
      <alignment horizontal="center" vertical="center" wrapText="1"/>
    </xf>
    <xf numFmtId="0" fontId="54" fillId="0" borderId="11" xfId="108" applyFont="1" applyBorder="1" applyAlignment="1">
      <alignment horizontal="center" vertical="center" wrapText="1"/>
      <protection/>
    </xf>
    <xf numFmtId="0" fontId="6" fillId="0" borderId="18" xfId="108" applyFont="1" applyBorder="1" applyAlignment="1">
      <alignment horizontal="center" vertical="center"/>
      <protection/>
    </xf>
    <xf numFmtId="0" fontId="6" fillId="0" borderId="11" xfId="108" applyFont="1" applyBorder="1" applyAlignment="1">
      <alignment horizontal="center" vertical="center"/>
      <protection/>
    </xf>
    <xf numFmtId="0" fontId="6" fillId="0" borderId="18" xfId="108" applyFont="1" applyBorder="1" applyAlignment="1">
      <alignment vertical="center"/>
      <protection/>
    </xf>
    <xf numFmtId="0" fontId="6" fillId="0" borderId="11" xfId="108" applyFont="1" applyBorder="1" applyAlignment="1">
      <alignment vertical="center"/>
      <protection/>
    </xf>
    <xf numFmtId="0" fontId="54" fillId="0" borderId="19" xfId="0" applyFont="1" applyBorder="1" applyAlignment="1">
      <alignment horizontal="center" vertical="center" wrapText="1"/>
    </xf>
    <xf numFmtId="0" fontId="54" fillId="0" borderId="26" xfId="0" applyFont="1" applyBorder="1" applyAlignment="1">
      <alignment horizontal="center" vertical="center" wrapText="1"/>
    </xf>
    <xf numFmtId="0" fontId="6" fillId="0" borderId="27" xfId="108" applyFont="1" applyBorder="1" applyAlignment="1">
      <alignment horizontal="center" vertical="center"/>
      <protection/>
    </xf>
    <xf numFmtId="0" fontId="54" fillId="0" borderId="28" xfId="108" applyFont="1" applyBorder="1" applyAlignment="1">
      <alignment horizontal="center" vertical="center"/>
      <protection/>
    </xf>
    <xf numFmtId="0" fontId="6" fillId="0" borderId="12" xfId="108" applyFont="1" applyBorder="1" applyAlignment="1">
      <alignment horizontal="center" vertical="center" wrapText="1"/>
      <protection/>
    </xf>
    <xf numFmtId="49" fontId="6" fillId="0" borderId="12" xfId="108" applyNumberFormat="1" applyFont="1" applyBorder="1" applyAlignment="1">
      <alignment vertical="center" wrapText="1"/>
      <protection/>
    </xf>
    <xf numFmtId="49" fontId="6" fillId="0" borderId="13" xfId="108" applyNumberFormat="1" applyFont="1" applyBorder="1" applyAlignment="1">
      <alignment vertical="center" wrapText="1"/>
      <protection/>
    </xf>
    <xf numFmtId="176" fontId="7" fillId="0" borderId="11" xfId="107" applyNumberFormat="1" applyFont="1" applyBorder="1" applyAlignment="1">
      <alignment vertical="center"/>
      <protection/>
    </xf>
    <xf numFmtId="0" fontId="0" fillId="0" borderId="11" xfId="0" applyBorder="1" applyAlignment="1">
      <alignment vertical="center"/>
    </xf>
    <xf numFmtId="176" fontId="7" fillId="0" borderId="17" xfId="107" applyNumberFormat="1" applyFont="1" applyBorder="1" applyAlignment="1">
      <alignment vertical="center"/>
      <protection/>
    </xf>
    <xf numFmtId="176" fontId="7" fillId="0" borderId="18" xfId="107" applyNumberFormat="1" applyFont="1" applyBorder="1" applyAlignment="1">
      <alignment vertical="center"/>
      <protection/>
    </xf>
    <xf numFmtId="176" fontId="7" fillId="0" borderId="11" xfId="107" applyNumberFormat="1" applyFont="1" applyBorder="1" applyAlignment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176" fontId="7" fillId="0" borderId="12" xfId="107" applyNumberFormat="1" applyFont="1" applyBorder="1" applyAlignment="1">
      <alignment horizontal="center" vertical="center"/>
      <protection/>
    </xf>
    <xf numFmtId="176" fontId="7" fillId="0" borderId="14" xfId="107" applyNumberFormat="1" applyFont="1" applyBorder="1" applyAlignment="1">
      <alignment horizontal="center" vertical="center"/>
      <protection/>
    </xf>
    <xf numFmtId="176" fontId="7" fillId="0" borderId="13" xfId="107" applyNumberFormat="1" applyFont="1" applyBorder="1" applyAlignment="1">
      <alignment horizontal="center" vertical="center"/>
      <protection/>
    </xf>
    <xf numFmtId="176" fontId="7" fillId="0" borderId="12" xfId="107" applyNumberFormat="1" applyFont="1" applyBorder="1" applyAlignment="1">
      <alignment horizontal="center" vertical="center" wrapText="1"/>
      <protection/>
    </xf>
    <xf numFmtId="176" fontId="7" fillId="0" borderId="14" xfId="107" applyNumberFormat="1" applyFont="1" applyBorder="1" applyAlignment="1">
      <alignment horizontal="center" vertical="center" wrapText="1"/>
      <protection/>
    </xf>
    <xf numFmtId="176" fontId="7" fillId="0" borderId="13" xfId="107" applyNumberFormat="1" applyFont="1" applyBorder="1" applyAlignment="1">
      <alignment horizontal="center" vertical="center" wrapText="1"/>
      <protection/>
    </xf>
    <xf numFmtId="176" fontId="7" fillId="0" borderId="17" xfId="107" applyNumberFormat="1" applyFont="1" applyBorder="1" applyAlignment="1">
      <alignment horizontal="distributed" vertical="center"/>
      <protection/>
    </xf>
    <xf numFmtId="176" fontId="7" fillId="0" borderId="18" xfId="107" applyNumberFormat="1" applyFont="1" applyBorder="1" applyAlignment="1">
      <alignment horizontal="distributed" vertical="center"/>
      <protection/>
    </xf>
    <xf numFmtId="0" fontId="7" fillId="0" borderId="17" xfId="107" applyFont="1" applyBorder="1" applyAlignment="1">
      <alignment horizontal="distributed" vertical="center"/>
      <protection/>
    </xf>
    <xf numFmtId="0" fontId="7" fillId="0" borderId="23" xfId="107" applyFont="1" applyBorder="1" applyAlignment="1">
      <alignment horizontal="distributed" vertical="center"/>
      <protection/>
    </xf>
    <xf numFmtId="0" fontId="7" fillId="0" borderId="18" xfId="107" applyFont="1" applyBorder="1" applyAlignment="1">
      <alignment horizontal="distributed" vertical="center"/>
      <protection/>
    </xf>
    <xf numFmtId="0" fontId="7" fillId="0" borderId="11" xfId="107" applyFont="1" applyBorder="1" applyAlignment="1">
      <alignment horizontal="center" vertical="center"/>
      <protection/>
    </xf>
    <xf numFmtId="176" fontId="7" fillId="0" borderId="11" xfId="107" applyNumberFormat="1" applyFont="1" applyBorder="1" applyAlignment="1">
      <alignment horizontal="distributed" vertical="center"/>
      <protection/>
    </xf>
    <xf numFmtId="0" fontId="7" fillId="0" borderId="11" xfId="107" applyFont="1" applyBorder="1" applyAlignment="1">
      <alignment horizontal="distributed" vertical="center"/>
      <protection/>
    </xf>
    <xf numFmtId="176" fontId="7" fillId="0" borderId="11" xfId="107" applyNumberFormat="1" applyFont="1" applyBorder="1" applyAlignment="1">
      <alignment horizontal="distributed" vertical="center"/>
      <protection/>
    </xf>
    <xf numFmtId="0" fontId="7" fillId="0" borderId="11" xfId="107" applyFont="1" applyBorder="1" applyAlignment="1">
      <alignment horizontal="distributed" vertical="center"/>
      <protection/>
    </xf>
  </cellXfs>
  <cellStyles count="107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メモ 2 2" xfId="73"/>
    <cellStyle name="メモ 2 3" xfId="74"/>
    <cellStyle name="リンク セル" xfId="75"/>
    <cellStyle name="リンク セル 2" xfId="76"/>
    <cellStyle name="悪い" xfId="77"/>
    <cellStyle name="悪い 2" xfId="78"/>
    <cellStyle name="計算" xfId="79"/>
    <cellStyle name="計算 2" xfId="80"/>
    <cellStyle name="警告文" xfId="81"/>
    <cellStyle name="警告文 2" xfId="82"/>
    <cellStyle name="Comma [0]" xfId="83"/>
    <cellStyle name="Comma" xfId="84"/>
    <cellStyle name="桁区切り 2" xfId="85"/>
    <cellStyle name="桁区切り 3" xfId="86"/>
    <cellStyle name="桁区切り 4" xfId="87"/>
    <cellStyle name="桁区切り 5" xfId="88"/>
    <cellStyle name="見出し 1" xfId="89"/>
    <cellStyle name="見出し 1 2" xfId="90"/>
    <cellStyle name="見出し 2" xfId="91"/>
    <cellStyle name="見出し 2 2" xfId="92"/>
    <cellStyle name="見出し 3" xfId="93"/>
    <cellStyle name="見出し 3 2" xfId="94"/>
    <cellStyle name="見出し 4" xfId="95"/>
    <cellStyle name="見出し 4 2" xfId="96"/>
    <cellStyle name="集計" xfId="97"/>
    <cellStyle name="集計 2" xfId="98"/>
    <cellStyle name="出力" xfId="99"/>
    <cellStyle name="出力 2" xfId="100"/>
    <cellStyle name="説明文" xfId="101"/>
    <cellStyle name="説明文 2" xfId="102"/>
    <cellStyle name="Currency [0]" xfId="103"/>
    <cellStyle name="Currency" xfId="104"/>
    <cellStyle name="入力" xfId="105"/>
    <cellStyle name="入力 2" xfId="106"/>
    <cellStyle name="標準 10" xfId="107"/>
    <cellStyle name="標準 2" xfId="108"/>
    <cellStyle name="標準 2 2" xfId="109"/>
    <cellStyle name="標準 2 3" xfId="110"/>
    <cellStyle name="標準 3" xfId="111"/>
    <cellStyle name="標準 4" xfId="112"/>
    <cellStyle name="標準 5" xfId="113"/>
    <cellStyle name="標準 6" xfId="114"/>
    <cellStyle name="標準 7" xfId="115"/>
    <cellStyle name="標準 8" xfId="116"/>
    <cellStyle name="標準 9" xfId="117"/>
    <cellStyle name="Followed Hyperlink" xfId="118"/>
    <cellStyle name="良い" xfId="119"/>
    <cellStyle name="良い 2" xfId="1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0"/>
  <sheetViews>
    <sheetView tabSelected="1" view="pageBreakPreview" zoomScale="85" zoomScaleSheetLayoutView="85" zoomScalePageLayoutView="0" workbookViewId="0" topLeftCell="A1">
      <selection activeCell="C1" sqref="C1"/>
    </sheetView>
  </sheetViews>
  <sheetFormatPr defaultColWidth="9.140625" defaultRowHeight="15"/>
  <cols>
    <col min="1" max="1" width="0.85546875" style="61" customWidth="1"/>
    <col min="2" max="2" width="3.7109375" style="61" customWidth="1"/>
    <col min="3" max="3" width="16.7109375" style="61" customWidth="1"/>
    <col min="4" max="10" width="13.57421875" style="61" customWidth="1"/>
    <col min="11" max="11" width="16.28125" style="61" customWidth="1"/>
    <col min="12" max="12" width="15.140625" style="37" customWidth="1"/>
    <col min="13" max="13" width="9.00390625" style="37" customWidth="1"/>
    <col min="14" max="21" width="13.57421875" style="37" customWidth="1"/>
    <col min="22" max="16384" width="9.00390625" style="37" customWidth="1"/>
  </cols>
  <sheetData>
    <row r="1" ht="14.25">
      <c r="B1" s="87" t="s">
        <v>180</v>
      </c>
    </row>
    <row r="2" spans="2:6" ht="30" customHeight="1">
      <c r="B2" s="140" t="s">
        <v>179</v>
      </c>
      <c r="C2" s="141"/>
      <c r="D2" s="141"/>
      <c r="E2" s="141"/>
      <c r="F2" s="141"/>
    </row>
    <row r="3" spans="1:11" ht="19.5" customHeight="1">
      <c r="A3" s="33"/>
      <c r="B3" s="34" t="s">
        <v>69</v>
      </c>
      <c r="C3" s="34"/>
      <c r="D3" s="35"/>
      <c r="E3" s="35"/>
      <c r="F3" s="35"/>
      <c r="G3" s="35"/>
      <c r="H3" s="35"/>
      <c r="I3" s="35"/>
      <c r="J3" s="35"/>
      <c r="K3" s="36" t="s">
        <v>807</v>
      </c>
    </row>
    <row r="4" spans="1:11" ht="60" customHeight="1">
      <c r="A4" s="33"/>
      <c r="B4" s="132" t="s">
        <v>17</v>
      </c>
      <c r="C4" s="132"/>
      <c r="D4" s="39" t="s">
        <v>70</v>
      </c>
      <c r="E4" s="39" t="s">
        <v>71</v>
      </c>
      <c r="F4" s="39" t="s">
        <v>72</v>
      </c>
      <c r="G4" s="39" t="s">
        <v>73</v>
      </c>
      <c r="H4" s="38" t="s">
        <v>91</v>
      </c>
      <c r="I4" s="38" t="s">
        <v>92</v>
      </c>
      <c r="J4" s="40" t="s">
        <v>74</v>
      </c>
      <c r="K4" s="41" t="s">
        <v>75</v>
      </c>
    </row>
    <row r="5" spans="1:21" ht="19.5" customHeight="1">
      <c r="A5" s="33"/>
      <c r="B5" s="142" t="s">
        <v>76</v>
      </c>
      <c r="C5" s="143"/>
      <c r="D5" s="42">
        <f>SUM(D6:D14)</f>
        <v>9678432</v>
      </c>
      <c r="E5" s="42">
        <f>SUM(E6:E14)</f>
        <v>403356</v>
      </c>
      <c r="F5" s="42">
        <f>SUM(F6:F14)</f>
        <v>490875</v>
      </c>
      <c r="G5" s="53">
        <f>D5+E5-F5</f>
        <v>9590913</v>
      </c>
      <c r="H5" s="45" t="s">
        <v>797</v>
      </c>
      <c r="I5" s="47" t="s">
        <v>797</v>
      </c>
      <c r="J5" s="53">
        <f>SUM(J6:J14)</f>
        <v>411798</v>
      </c>
      <c r="K5" s="51">
        <f>G5</f>
        <v>9590913</v>
      </c>
      <c r="N5" s="109">
        <f>SUM(N6:N14)</f>
        <v>9678432212</v>
      </c>
      <c r="O5" s="109">
        <f>SUM(O6:O14)</f>
        <v>403356757</v>
      </c>
      <c r="P5" s="109">
        <f>SUM(P6:P14)</f>
        <v>490874981</v>
      </c>
      <c r="Q5" s="110">
        <f aca="true" t="shared" si="0" ref="Q5:Q18">N5+O5-P5</f>
        <v>9590913988</v>
      </c>
      <c r="R5" s="111" t="s">
        <v>808</v>
      </c>
      <c r="S5" s="112" t="s">
        <v>808</v>
      </c>
      <c r="T5" s="110">
        <f>SUM(T6:T14)</f>
        <v>411797948</v>
      </c>
      <c r="U5" s="113">
        <f aca="true" t="shared" si="1" ref="U5:U20">Q5</f>
        <v>9590913988</v>
      </c>
    </row>
    <row r="6" spans="1:21" ht="19.5" customHeight="1">
      <c r="A6" s="33"/>
      <c r="B6" s="142" t="s">
        <v>77</v>
      </c>
      <c r="C6" s="144"/>
      <c r="D6" s="42">
        <v>3490483</v>
      </c>
      <c r="E6" s="42">
        <v>327</v>
      </c>
      <c r="F6" s="42">
        <v>6778</v>
      </c>
      <c r="G6" s="53">
        <f>D6+E6-F6</f>
        <v>3484032</v>
      </c>
      <c r="H6" s="45" t="s">
        <v>797</v>
      </c>
      <c r="I6" s="47" t="s">
        <v>797</v>
      </c>
      <c r="J6" s="43" t="s">
        <v>797</v>
      </c>
      <c r="K6" s="51">
        <f aca="true" t="shared" si="2" ref="K6:K20">G6</f>
        <v>3484032</v>
      </c>
      <c r="N6" s="42">
        <v>3490483390</v>
      </c>
      <c r="O6" s="42">
        <v>327352</v>
      </c>
      <c r="P6" s="42">
        <v>6778028</v>
      </c>
      <c r="Q6" s="110">
        <f t="shared" si="0"/>
        <v>3484032714</v>
      </c>
      <c r="R6" s="45" t="s">
        <v>808</v>
      </c>
      <c r="S6" s="47" t="s">
        <v>808</v>
      </c>
      <c r="T6" s="43" t="s">
        <v>808</v>
      </c>
      <c r="U6" s="117">
        <f t="shared" si="1"/>
        <v>3484032714</v>
      </c>
    </row>
    <row r="7" spans="1:21" ht="19.5" customHeight="1">
      <c r="A7" s="33"/>
      <c r="B7" s="125" t="s">
        <v>78</v>
      </c>
      <c r="C7" s="125"/>
      <c r="D7" s="44" t="s">
        <v>797</v>
      </c>
      <c r="E7" s="44" t="s">
        <v>797</v>
      </c>
      <c r="F7" s="44" t="s">
        <v>797</v>
      </c>
      <c r="G7" s="44" t="s">
        <v>797</v>
      </c>
      <c r="H7" s="45" t="s">
        <v>797</v>
      </c>
      <c r="I7" s="47" t="s">
        <v>797</v>
      </c>
      <c r="J7" s="46" t="s">
        <v>797</v>
      </c>
      <c r="K7" s="47" t="str">
        <f t="shared" si="2"/>
        <v>-</v>
      </c>
      <c r="N7" s="44" t="s">
        <v>808</v>
      </c>
      <c r="O7" s="44" t="s">
        <v>808</v>
      </c>
      <c r="P7" s="44" t="s">
        <v>808</v>
      </c>
      <c r="Q7" s="119" t="s">
        <v>808</v>
      </c>
      <c r="R7" s="45" t="s">
        <v>808</v>
      </c>
      <c r="S7" s="47" t="s">
        <v>808</v>
      </c>
      <c r="T7" s="46" t="s">
        <v>808</v>
      </c>
      <c r="U7" s="116" t="str">
        <f t="shared" si="1"/>
        <v>-</v>
      </c>
    </row>
    <row r="8" spans="1:21" ht="19.5" customHeight="1">
      <c r="A8" s="33"/>
      <c r="B8" s="125" t="s">
        <v>79</v>
      </c>
      <c r="C8" s="125"/>
      <c r="D8" s="48">
        <v>5923468</v>
      </c>
      <c r="E8" s="48">
        <v>348805</v>
      </c>
      <c r="F8" s="48">
        <v>398129</v>
      </c>
      <c r="G8" s="53">
        <f>D8+E8-F8</f>
        <v>5874144</v>
      </c>
      <c r="H8" s="45" t="s">
        <v>797</v>
      </c>
      <c r="I8" s="47" t="s">
        <v>797</v>
      </c>
      <c r="J8" s="50">
        <v>398129</v>
      </c>
      <c r="K8" s="51">
        <f t="shared" si="2"/>
        <v>5874144</v>
      </c>
      <c r="L8" s="108"/>
      <c r="N8" s="48">
        <v>5923467780</v>
      </c>
      <c r="O8" s="48">
        <v>348805461</v>
      </c>
      <c r="P8" s="48">
        <v>398128838</v>
      </c>
      <c r="Q8" s="110">
        <f t="shared" si="0"/>
        <v>5874144403</v>
      </c>
      <c r="R8" s="45" t="s">
        <v>808</v>
      </c>
      <c r="S8" s="47" t="s">
        <v>808</v>
      </c>
      <c r="T8" s="50">
        <v>398128836</v>
      </c>
      <c r="U8" s="117">
        <f t="shared" si="1"/>
        <v>5874144403</v>
      </c>
    </row>
    <row r="9" spans="1:21" ht="19.5" customHeight="1">
      <c r="A9" s="33"/>
      <c r="B9" s="123" t="s">
        <v>80</v>
      </c>
      <c r="C9" s="123"/>
      <c r="D9" s="52">
        <v>180842</v>
      </c>
      <c r="E9" s="52">
        <v>48068</v>
      </c>
      <c r="F9" s="44">
        <v>13669</v>
      </c>
      <c r="G9" s="53">
        <f>D9+E9-F9</f>
        <v>215241</v>
      </c>
      <c r="H9" s="45" t="s">
        <v>797</v>
      </c>
      <c r="I9" s="47" t="s">
        <v>797</v>
      </c>
      <c r="J9" s="50">
        <v>13669</v>
      </c>
      <c r="K9" s="51">
        <f t="shared" si="2"/>
        <v>215241</v>
      </c>
      <c r="L9" s="108"/>
      <c r="N9" s="52">
        <v>180842042</v>
      </c>
      <c r="O9" s="52">
        <v>48067944</v>
      </c>
      <c r="P9" s="44">
        <v>13669115</v>
      </c>
      <c r="Q9" s="110">
        <f t="shared" si="0"/>
        <v>215240871</v>
      </c>
      <c r="R9" s="45" t="s">
        <v>808</v>
      </c>
      <c r="S9" s="47" t="s">
        <v>808</v>
      </c>
      <c r="T9" s="50">
        <v>13669112</v>
      </c>
      <c r="U9" s="117">
        <f t="shared" si="1"/>
        <v>215240871</v>
      </c>
    </row>
    <row r="10" spans="1:21" ht="19.5" customHeight="1">
      <c r="A10" s="33"/>
      <c r="B10" s="124" t="s">
        <v>81</v>
      </c>
      <c r="C10" s="124"/>
      <c r="D10" s="44" t="s">
        <v>797</v>
      </c>
      <c r="E10" s="44" t="s">
        <v>797</v>
      </c>
      <c r="F10" s="44" t="s">
        <v>797</v>
      </c>
      <c r="G10" s="44" t="s">
        <v>797</v>
      </c>
      <c r="H10" s="45" t="s">
        <v>797</v>
      </c>
      <c r="I10" s="47" t="s">
        <v>797</v>
      </c>
      <c r="J10" s="47" t="s">
        <v>797</v>
      </c>
      <c r="K10" s="47" t="str">
        <f t="shared" si="2"/>
        <v>-</v>
      </c>
      <c r="N10" s="44" t="s">
        <v>808</v>
      </c>
      <c r="O10" s="44" t="s">
        <v>808</v>
      </c>
      <c r="P10" s="44" t="s">
        <v>808</v>
      </c>
      <c r="Q10" s="119" t="s">
        <v>808</v>
      </c>
      <c r="R10" s="45" t="s">
        <v>808</v>
      </c>
      <c r="S10" s="47" t="s">
        <v>808</v>
      </c>
      <c r="T10" s="47" t="s">
        <v>808</v>
      </c>
      <c r="U10" s="116" t="str">
        <f t="shared" si="1"/>
        <v>-</v>
      </c>
    </row>
    <row r="11" spans="1:21" ht="19.5" customHeight="1">
      <c r="A11" s="33"/>
      <c r="B11" s="131" t="s">
        <v>82</v>
      </c>
      <c r="C11" s="131"/>
      <c r="D11" s="44" t="s">
        <v>797</v>
      </c>
      <c r="E11" s="44" t="s">
        <v>797</v>
      </c>
      <c r="F11" s="44" t="s">
        <v>797</v>
      </c>
      <c r="G11" s="44" t="s">
        <v>797</v>
      </c>
      <c r="H11" s="45" t="s">
        <v>797</v>
      </c>
      <c r="I11" s="47" t="s">
        <v>797</v>
      </c>
      <c r="J11" s="47" t="s">
        <v>797</v>
      </c>
      <c r="K11" s="47" t="str">
        <f t="shared" si="2"/>
        <v>-</v>
      </c>
      <c r="N11" s="44" t="s">
        <v>808</v>
      </c>
      <c r="O11" s="44" t="s">
        <v>808</v>
      </c>
      <c r="P11" s="44" t="s">
        <v>808</v>
      </c>
      <c r="Q11" s="119" t="s">
        <v>808</v>
      </c>
      <c r="R11" s="45" t="s">
        <v>808</v>
      </c>
      <c r="S11" s="47" t="s">
        <v>808</v>
      </c>
      <c r="T11" s="47" t="s">
        <v>808</v>
      </c>
      <c r="U11" s="116" t="str">
        <f t="shared" si="1"/>
        <v>-</v>
      </c>
    </row>
    <row r="12" spans="1:21" ht="19.5" customHeight="1">
      <c r="A12" s="33"/>
      <c r="B12" s="124" t="s">
        <v>83</v>
      </c>
      <c r="C12" s="124"/>
      <c r="D12" s="44" t="s">
        <v>797</v>
      </c>
      <c r="E12" s="44" t="s">
        <v>797</v>
      </c>
      <c r="F12" s="44" t="s">
        <v>797</v>
      </c>
      <c r="G12" s="44" t="s">
        <v>797</v>
      </c>
      <c r="H12" s="45" t="s">
        <v>797</v>
      </c>
      <c r="I12" s="47" t="s">
        <v>797</v>
      </c>
      <c r="J12" s="47" t="s">
        <v>797</v>
      </c>
      <c r="K12" s="47" t="str">
        <f t="shared" si="2"/>
        <v>-</v>
      </c>
      <c r="N12" s="44" t="s">
        <v>808</v>
      </c>
      <c r="O12" s="44" t="s">
        <v>808</v>
      </c>
      <c r="P12" s="44" t="s">
        <v>808</v>
      </c>
      <c r="Q12" s="119" t="s">
        <v>808</v>
      </c>
      <c r="R12" s="45" t="s">
        <v>808</v>
      </c>
      <c r="S12" s="47" t="s">
        <v>808</v>
      </c>
      <c r="T12" s="47" t="s">
        <v>808</v>
      </c>
      <c r="U12" s="116" t="str">
        <f t="shared" si="1"/>
        <v>-</v>
      </c>
    </row>
    <row r="13" spans="1:21" ht="19.5" customHeight="1">
      <c r="A13" s="33"/>
      <c r="B13" s="125" t="s">
        <v>84</v>
      </c>
      <c r="C13" s="125"/>
      <c r="D13" s="44" t="s">
        <v>797</v>
      </c>
      <c r="E13" s="44" t="s">
        <v>797</v>
      </c>
      <c r="F13" s="44" t="s">
        <v>797</v>
      </c>
      <c r="G13" s="44" t="s">
        <v>797</v>
      </c>
      <c r="H13" s="45" t="s">
        <v>797</v>
      </c>
      <c r="I13" s="47" t="s">
        <v>797</v>
      </c>
      <c r="J13" s="47" t="s">
        <v>797</v>
      </c>
      <c r="K13" s="47" t="str">
        <f t="shared" si="2"/>
        <v>-</v>
      </c>
      <c r="N13" s="44" t="s">
        <v>808</v>
      </c>
      <c r="O13" s="44" t="s">
        <v>808</v>
      </c>
      <c r="P13" s="44" t="s">
        <v>808</v>
      </c>
      <c r="Q13" s="119" t="s">
        <v>808</v>
      </c>
      <c r="R13" s="45" t="s">
        <v>808</v>
      </c>
      <c r="S13" s="47" t="s">
        <v>808</v>
      </c>
      <c r="T13" s="47" t="s">
        <v>808</v>
      </c>
      <c r="U13" s="116" t="str">
        <f t="shared" si="1"/>
        <v>-</v>
      </c>
    </row>
    <row r="14" spans="1:21" ht="19.5" customHeight="1">
      <c r="A14" s="33"/>
      <c r="B14" s="125" t="s">
        <v>85</v>
      </c>
      <c r="C14" s="125"/>
      <c r="D14" s="48">
        <v>83639</v>
      </c>
      <c r="E14" s="48">
        <v>6156</v>
      </c>
      <c r="F14" s="48">
        <v>72299</v>
      </c>
      <c r="G14" s="53">
        <f>D14+E14-F14</f>
        <v>17496</v>
      </c>
      <c r="H14" s="45" t="s">
        <v>797</v>
      </c>
      <c r="I14" s="47" t="s">
        <v>797</v>
      </c>
      <c r="J14" s="47" t="s">
        <v>797</v>
      </c>
      <c r="K14" s="51">
        <f t="shared" si="2"/>
        <v>17496</v>
      </c>
      <c r="N14" s="48">
        <v>83639000</v>
      </c>
      <c r="O14" s="48">
        <v>6156000</v>
      </c>
      <c r="P14" s="48">
        <v>72299000</v>
      </c>
      <c r="Q14" s="110">
        <f t="shared" si="0"/>
        <v>17496000</v>
      </c>
      <c r="R14" s="45" t="s">
        <v>808</v>
      </c>
      <c r="S14" s="47" t="s">
        <v>808</v>
      </c>
      <c r="T14" s="47" t="s">
        <v>808</v>
      </c>
      <c r="U14" s="117">
        <f t="shared" si="1"/>
        <v>17496000</v>
      </c>
    </row>
    <row r="15" spans="1:21" ht="19.5" customHeight="1">
      <c r="A15" s="33"/>
      <c r="B15" s="138" t="s">
        <v>86</v>
      </c>
      <c r="C15" s="138"/>
      <c r="D15" s="48">
        <f>SUM(D16:D20)</f>
        <v>10060007</v>
      </c>
      <c r="E15" s="48">
        <f>SUM(E16:E20)</f>
        <v>308203</v>
      </c>
      <c r="F15" s="48">
        <f>SUM(F16:F20)</f>
        <v>355042</v>
      </c>
      <c r="G15" s="53">
        <f>D15+E15-F15</f>
        <v>10013168</v>
      </c>
      <c r="H15" s="45" t="s">
        <v>797</v>
      </c>
      <c r="I15" s="47" t="s">
        <v>797</v>
      </c>
      <c r="J15" s="53">
        <f>SUM(J16:J20)</f>
        <v>332020</v>
      </c>
      <c r="K15" s="51">
        <f>G15</f>
        <v>10013168</v>
      </c>
      <c r="L15" s="108"/>
      <c r="N15" s="114">
        <f>SUM(N16:N20)</f>
        <v>10060007016</v>
      </c>
      <c r="O15" s="114">
        <f>SUM(O16:O20)</f>
        <v>308202808</v>
      </c>
      <c r="P15" s="114">
        <f>SUM(P16:P20)</f>
        <v>355042343</v>
      </c>
      <c r="Q15" s="110">
        <f t="shared" si="0"/>
        <v>10013167481</v>
      </c>
      <c r="R15" s="115" t="s">
        <v>808</v>
      </c>
      <c r="S15" s="116" t="s">
        <v>808</v>
      </c>
      <c r="T15" s="110">
        <f>SUM(T16:T20)</f>
        <v>332019863</v>
      </c>
      <c r="U15" s="117">
        <f t="shared" si="1"/>
        <v>10013167481</v>
      </c>
    </row>
    <row r="16" spans="1:21" ht="19.5" customHeight="1">
      <c r="A16" s="33"/>
      <c r="B16" s="123" t="s">
        <v>87</v>
      </c>
      <c r="C16" s="123"/>
      <c r="D16" s="52">
        <v>5353222</v>
      </c>
      <c r="E16" s="52">
        <v>65890</v>
      </c>
      <c r="F16" s="45" t="s">
        <v>797</v>
      </c>
      <c r="G16" s="53">
        <f>D16+E16</f>
        <v>5419112</v>
      </c>
      <c r="H16" s="45" t="s">
        <v>797</v>
      </c>
      <c r="I16" s="47" t="s">
        <v>797</v>
      </c>
      <c r="J16" s="47" t="s">
        <v>797</v>
      </c>
      <c r="K16" s="51">
        <f t="shared" si="2"/>
        <v>5419112</v>
      </c>
      <c r="N16" s="52">
        <v>5353222458</v>
      </c>
      <c r="O16" s="52">
        <v>65889836</v>
      </c>
      <c r="P16" s="44" t="s">
        <v>808</v>
      </c>
      <c r="Q16" s="110">
        <f>N16+O16</f>
        <v>5419112294</v>
      </c>
      <c r="R16" s="45" t="s">
        <v>808</v>
      </c>
      <c r="S16" s="47" t="s">
        <v>808</v>
      </c>
      <c r="T16" s="47" t="s">
        <v>808</v>
      </c>
      <c r="U16" s="117">
        <f t="shared" si="1"/>
        <v>5419112294</v>
      </c>
    </row>
    <row r="17" spans="1:21" ht="19.5" customHeight="1">
      <c r="A17" s="33"/>
      <c r="B17" s="139" t="s">
        <v>79</v>
      </c>
      <c r="C17" s="139"/>
      <c r="D17" s="45" t="s">
        <v>797</v>
      </c>
      <c r="E17" s="45" t="s">
        <v>797</v>
      </c>
      <c r="F17" s="45" t="s">
        <v>797</v>
      </c>
      <c r="G17" s="45" t="s">
        <v>797</v>
      </c>
      <c r="H17" s="45" t="s">
        <v>797</v>
      </c>
      <c r="I17" s="47" t="s">
        <v>797</v>
      </c>
      <c r="J17" s="47" t="s">
        <v>797</v>
      </c>
      <c r="K17" s="47" t="str">
        <f t="shared" si="2"/>
        <v>-</v>
      </c>
      <c r="N17" s="45" t="s">
        <v>808</v>
      </c>
      <c r="O17" s="45" t="s">
        <v>808</v>
      </c>
      <c r="P17" s="45" t="s">
        <v>808</v>
      </c>
      <c r="Q17" s="115" t="s">
        <v>808</v>
      </c>
      <c r="R17" s="45" t="s">
        <v>808</v>
      </c>
      <c r="S17" s="47" t="s">
        <v>808</v>
      </c>
      <c r="T17" s="47" t="s">
        <v>808</v>
      </c>
      <c r="U17" s="116" t="str">
        <f t="shared" si="1"/>
        <v>-</v>
      </c>
    </row>
    <row r="18" spans="1:21" ht="19.5" customHeight="1">
      <c r="A18" s="33"/>
      <c r="B18" s="135" t="s">
        <v>80</v>
      </c>
      <c r="C18" s="135"/>
      <c r="D18" s="53">
        <v>4674404</v>
      </c>
      <c r="E18" s="53">
        <v>208820</v>
      </c>
      <c r="F18" s="53">
        <v>332020</v>
      </c>
      <c r="G18" s="53">
        <f>D18+E18-F18</f>
        <v>4551204</v>
      </c>
      <c r="H18" s="45" t="s">
        <v>797</v>
      </c>
      <c r="I18" s="47" t="s">
        <v>797</v>
      </c>
      <c r="J18" s="50">
        <v>332020</v>
      </c>
      <c r="K18" s="51">
        <f t="shared" si="2"/>
        <v>4551204</v>
      </c>
      <c r="L18" s="108"/>
      <c r="N18" s="53">
        <v>4674403878</v>
      </c>
      <c r="O18" s="53">
        <v>208819885</v>
      </c>
      <c r="P18" s="53">
        <v>332019863</v>
      </c>
      <c r="Q18" s="110">
        <f t="shared" si="0"/>
        <v>4551203900</v>
      </c>
      <c r="R18" s="45" t="s">
        <v>808</v>
      </c>
      <c r="S18" s="47" t="s">
        <v>808</v>
      </c>
      <c r="T18" s="50">
        <v>332019863</v>
      </c>
      <c r="U18" s="117">
        <f t="shared" si="1"/>
        <v>4551203900</v>
      </c>
    </row>
    <row r="19" spans="1:21" ht="19.5" customHeight="1">
      <c r="A19" s="33"/>
      <c r="B19" s="135" t="s">
        <v>84</v>
      </c>
      <c r="C19" s="135"/>
      <c r="D19" s="45" t="s">
        <v>797</v>
      </c>
      <c r="E19" s="45" t="s">
        <v>797</v>
      </c>
      <c r="F19" s="45" t="s">
        <v>797</v>
      </c>
      <c r="G19" s="45" t="s">
        <v>797</v>
      </c>
      <c r="H19" s="45" t="s">
        <v>797</v>
      </c>
      <c r="I19" s="47" t="s">
        <v>797</v>
      </c>
      <c r="J19" s="46" t="s">
        <v>805</v>
      </c>
      <c r="K19" s="47" t="str">
        <f t="shared" si="2"/>
        <v>-</v>
      </c>
      <c r="N19" s="45" t="s">
        <v>808</v>
      </c>
      <c r="O19" s="45" t="s">
        <v>808</v>
      </c>
      <c r="P19" s="45" t="s">
        <v>808</v>
      </c>
      <c r="Q19" s="115" t="s">
        <v>808</v>
      </c>
      <c r="R19" s="45" t="s">
        <v>808</v>
      </c>
      <c r="S19" s="47" t="s">
        <v>808</v>
      </c>
      <c r="T19" s="46" t="s">
        <v>808</v>
      </c>
      <c r="U19" s="116" t="str">
        <f t="shared" si="1"/>
        <v>-</v>
      </c>
    </row>
    <row r="20" spans="1:21" ht="19.5" customHeight="1">
      <c r="A20" s="33"/>
      <c r="B20" s="139" t="s">
        <v>85</v>
      </c>
      <c r="C20" s="139"/>
      <c r="D20" s="54">
        <v>32381</v>
      </c>
      <c r="E20" s="53">
        <v>33493</v>
      </c>
      <c r="F20" s="53">
        <v>23022</v>
      </c>
      <c r="G20" s="53">
        <f>D20+E20-F20</f>
        <v>42852</v>
      </c>
      <c r="H20" s="45" t="s">
        <v>797</v>
      </c>
      <c r="I20" s="47" t="s">
        <v>797</v>
      </c>
      <c r="J20" s="47" t="s">
        <v>797</v>
      </c>
      <c r="K20" s="51">
        <f t="shared" si="2"/>
        <v>42852</v>
      </c>
      <c r="N20" s="54">
        <v>32380680</v>
      </c>
      <c r="O20" s="53">
        <v>33493087</v>
      </c>
      <c r="P20" s="53">
        <v>23022480</v>
      </c>
      <c r="Q20" s="110">
        <f>N20+O20-P20</f>
        <v>42851287</v>
      </c>
      <c r="R20" s="45" t="s">
        <v>808</v>
      </c>
      <c r="S20" s="47" t="s">
        <v>808</v>
      </c>
      <c r="T20" s="47" t="s">
        <v>808</v>
      </c>
      <c r="U20" s="117">
        <f t="shared" si="1"/>
        <v>42851287</v>
      </c>
    </row>
    <row r="21" spans="1:21" ht="19.5" customHeight="1">
      <c r="A21" s="33"/>
      <c r="B21" s="135" t="s">
        <v>88</v>
      </c>
      <c r="C21" s="135"/>
      <c r="D21" s="53">
        <v>297192</v>
      </c>
      <c r="E21" s="53">
        <v>125706</v>
      </c>
      <c r="F21" s="53">
        <v>63508</v>
      </c>
      <c r="G21" s="53">
        <f>D21+E21-F21</f>
        <v>359390</v>
      </c>
      <c r="H21" s="45" t="s">
        <v>797</v>
      </c>
      <c r="I21" s="47" t="s">
        <v>797</v>
      </c>
      <c r="J21" s="50">
        <v>63508</v>
      </c>
      <c r="K21" s="51">
        <f>G21</f>
        <v>359390</v>
      </c>
      <c r="N21" s="53">
        <v>297192082</v>
      </c>
      <c r="O21" s="53">
        <v>125706300</v>
      </c>
      <c r="P21" s="53">
        <v>63507733</v>
      </c>
      <c r="Q21" s="110">
        <f>N21+O21-P21</f>
        <v>359390649</v>
      </c>
      <c r="R21" s="45" t="s">
        <v>808</v>
      </c>
      <c r="S21" s="47" t="s">
        <v>808</v>
      </c>
      <c r="T21" s="50">
        <v>63507733</v>
      </c>
      <c r="U21" s="117">
        <f>Q21</f>
        <v>359390649</v>
      </c>
    </row>
    <row r="22" spans="1:21" ht="19.5" customHeight="1">
      <c r="A22" s="33"/>
      <c r="B22" s="136" t="s">
        <v>3</v>
      </c>
      <c r="C22" s="137"/>
      <c r="D22" s="104">
        <f>D15+D5+D21</f>
        <v>20035631</v>
      </c>
      <c r="E22" s="104">
        <f>E15+E5+E21</f>
        <v>837265</v>
      </c>
      <c r="F22" s="104">
        <f>F15+F5+F21</f>
        <v>909425</v>
      </c>
      <c r="G22" s="104">
        <f>G15+G5+G21</f>
        <v>19963471</v>
      </c>
      <c r="H22" s="45" t="s">
        <v>797</v>
      </c>
      <c r="I22" s="47" t="s">
        <v>797</v>
      </c>
      <c r="J22" s="104">
        <f>J15+J5+J21</f>
        <v>807326</v>
      </c>
      <c r="K22" s="104">
        <f>K15+K5+K21</f>
        <v>19963471</v>
      </c>
      <c r="N22" s="118">
        <f>N15+N5+N21</f>
        <v>20035631310</v>
      </c>
      <c r="O22" s="118">
        <f>O15+O5+O21</f>
        <v>837265865</v>
      </c>
      <c r="P22" s="118">
        <f>P15+P5+P21</f>
        <v>909425057</v>
      </c>
      <c r="Q22" s="118">
        <f>Q15+Q5+Q21</f>
        <v>19963472118</v>
      </c>
      <c r="R22" s="115" t="s">
        <v>808</v>
      </c>
      <c r="S22" s="116" t="s">
        <v>808</v>
      </c>
      <c r="T22" s="118">
        <f>T15+T5+T21</f>
        <v>807325544</v>
      </c>
      <c r="U22" s="118">
        <f>U15+U5+U21</f>
        <v>19963472118</v>
      </c>
    </row>
    <row r="23" spans="1:11" ht="12">
      <c r="A23" s="33"/>
      <c r="B23" s="55"/>
      <c r="C23" s="56"/>
      <c r="D23" s="56"/>
      <c r="E23" s="56"/>
      <c r="F23" s="56"/>
      <c r="G23" s="56"/>
      <c r="H23" s="57"/>
      <c r="I23" s="57"/>
      <c r="J23" s="35"/>
      <c r="K23" s="35"/>
    </row>
    <row r="24" spans="1:11" ht="12">
      <c r="A24" s="33"/>
      <c r="B24" s="55"/>
      <c r="C24" s="56"/>
      <c r="D24" s="56"/>
      <c r="E24" s="56"/>
      <c r="F24" s="56"/>
      <c r="G24" s="56"/>
      <c r="H24" s="57"/>
      <c r="I24" s="57"/>
      <c r="J24" s="35"/>
      <c r="K24" s="35"/>
    </row>
    <row r="25" spans="1:11" ht="12">
      <c r="A25" s="33"/>
      <c r="B25" s="33"/>
      <c r="C25" s="58"/>
      <c r="D25" s="59"/>
      <c r="E25" s="59"/>
      <c r="F25" s="59"/>
      <c r="G25" s="59"/>
      <c r="H25" s="59"/>
      <c r="I25" s="59"/>
      <c r="J25" s="33"/>
      <c r="K25" s="33"/>
    </row>
    <row r="26" spans="1:11" ht="12">
      <c r="A26" s="33"/>
      <c r="B26" s="33"/>
      <c r="C26" s="58"/>
      <c r="D26" s="59"/>
      <c r="E26" s="59"/>
      <c r="F26" s="59"/>
      <c r="G26" s="59"/>
      <c r="H26" s="59"/>
      <c r="I26" s="59"/>
      <c r="J26" s="33"/>
      <c r="K26" s="33"/>
    </row>
    <row r="27" spans="1:11" ht="12">
      <c r="A27" s="33"/>
      <c r="B27" s="33"/>
      <c r="C27" s="58"/>
      <c r="D27" s="59"/>
      <c r="E27" s="59"/>
      <c r="F27" s="59"/>
      <c r="G27" s="59"/>
      <c r="H27" s="59"/>
      <c r="I27" s="59"/>
      <c r="J27" s="33"/>
      <c r="K27" s="33"/>
    </row>
    <row r="28" spans="1:11" ht="19.5" customHeight="1">
      <c r="A28" s="33"/>
      <c r="B28" s="60" t="s">
        <v>89</v>
      </c>
      <c r="C28" s="60"/>
      <c r="D28" s="59"/>
      <c r="E28" s="59"/>
      <c r="F28" s="59"/>
      <c r="G28" s="59"/>
      <c r="H28" s="59"/>
      <c r="I28" s="59"/>
      <c r="J28" s="33"/>
      <c r="K28" s="36" t="s">
        <v>807</v>
      </c>
    </row>
    <row r="29" spans="1:11" ht="19.5" customHeight="1">
      <c r="A29" s="33"/>
      <c r="B29" s="132" t="s">
        <v>17</v>
      </c>
      <c r="C29" s="132"/>
      <c r="D29" s="132" t="s">
        <v>798</v>
      </c>
      <c r="E29" s="132" t="s">
        <v>799</v>
      </c>
      <c r="F29" s="132" t="s">
        <v>800</v>
      </c>
      <c r="G29" s="132" t="s">
        <v>801</v>
      </c>
      <c r="H29" s="132" t="s">
        <v>802</v>
      </c>
      <c r="I29" s="132" t="s">
        <v>803</v>
      </c>
      <c r="J29" s="132" t="s">
        <v>804</v>
      </c>
      <c r="K29" s="132" t="s">
        <v>3</v>
      </c>
    </row>
    <row r="30" spans="1:11" ht="19.5" customHeight="1">
      <c r="A30" s="33"/>
      <c r="B30" s="132"/>
      <c r="C30" s="132"/>
      <c r="D30" s="132"/>
      <c r="E30" s="132"/>
      <c r="F30" s="132"/>
      <c r="G30" s="132"/>
      <c r="H30" s="132"/>
      <c r="I30" s="132"/>
      <c r="J30" s="132"/>
      <c r="K30" s="132"/>
    </row>
    <row r="31" spans="1:21" ht="19.5" customHeight="1">
      <c r="A31" s="33"/>
      <c r="B31" s="133" t="s">
        <v>76</v>
      </c>
      <c r="C31" s="134"/>
      <c r="D31" s="52">
        <f>SUM(D32:D40)</f>
        <v>485292</v>
      </c>
      <c r="E31" s="52">
        <f aca="true" t="shared" si="3" ref="E31:J31">SUM(E32:E40)</f>
        <v>4006696</v>
      </c>
      <c r="F31" s="52">
        <f t="shared" si="3"/>
        <v>1720181</v>
      </c>
      <c r="G31" s="52">
        <f t="shared" si="3"/>
        <v>0</v>
      </c>
      <c r="H31" s="52">
        <f t="shared" si="3"/>
        <v>1109507</v>
      </c>
      <c r="I31" s="52">
        <f t="shared" si="3"/>
        <v>33941</v>
      </c>
      <c r="J31" s="52">
        <f t="shared" si="3"/>
        <v>2235296</v>
      </c>
      <c r="K31" s="49">
        <f>SUM(D31:J31)</f>
        <v>9590913</v>
      </c>
      <c r="L31" s="37" t="b">
        <f>K31=K5</f>
        <v>1</v>
      </c>
      <c r="N31" s="120">
        <f>SUM(N32:N40)</f>
        <v>485291624</v>
      </c>
      <c r="O31" s="120">
        <f aca="true" t="shared" si="4" ref="O31:T31">SUM(O32:O40)</f>
        <v>4006697264</v>
      </c>
      <c r="P31" s="120">
        <f t="shared" si="4"/>
        <v>1720180838</v>
      </c>
      <c r="Q31" s="120">
        <f t="shared" si="4"/>
        <v>1</v>
      </c>
      <c r="R31" s="120">
        <f t="shared" si="4"/>
        <v>1109507430</v>
      </c>
      <c r="S31" s="120">
        <f t="shared" si="4"/>
        <v>33940863</v>
      </c>
      <c r="T31" s="120">
        <f t="shared" si="4"/>
        <v>2235295968</v>
      </c>
      <c r="U31" s="121">
        <f>SUM(N31:T31)</f>
        <v>9590913988</v>
      </c>
    </row>
    <row r="32" spans="1:21" ht="19.5" customHeight="1">
      <c r="A32" s="33"/>
      <c r="B32" s="125" t="s">
        <v>87</v>
      </c>
      <c r="C32" s="125"/>
      <c r="D32" s="54">
        <v>190212</v>
      </c>
      <c r="E32" s="48">
        <v>1110752</v>
      </c>
      <c r="F32" s="48">
        <v>545536</v>
      </c>
      <c r="G32" s="45" t="s">
        <v>797</v>
      </c>
      <c r="H32" s="48">
        <v>420044</v>
      </c>
      <c r="I32" s="48">
        <v>28334</v>
      </c>
      <c r="J32" s="48">
        <v>1189154</v>
      </c>
      <c r="K32" s="49">
        <f>SUM(D32:J32)</f>
        <v>3484032</v>
      </c>
      <c r="L32" s="37" t="b">
        <f>K32=K6</f>
        <v>1</v>
      </c>
      <c r="N32" s="48">
        <v>190211838</v>
      </c>
      <c r="O32" s="122">
        <v>1110752736</v>
      </c>
      <c r="P32" s="48">
        <v>545535784</v>
      </c>
      <c r="Q32" s="45" t="s">
        <v>809</v>
      </c>
      <c r="R32" s="48">
        <v>420043795</v>
      </c>
      <c r="S32" s="48">
        <v>28334321</v>
      </c>
      <c r="T32" s="48">
        <v>1189154240</v>
      </c>
      <c r="U32" s="121">
        <f aca="true" t="shared" si="5" ref="U32:U47">SUM(N32:T32)</f>
        <v>3484032714</v>
      </c>
    </row>
    <row r="33" spans="1:21" ht="19.5" customHeight="1">
      <c r="A33" s="33"/>
      <c r="B33" s="125" t="s">
        <v>78</v>
      </c>
      <c r="C33" s="125"/>
      <c r="D33" s="45" t="s">
        <v>797</v>
      </c>
      <c r="E33" s="45" t="s">
        <v>797</v>
      </c>
      <c r="F33" s="45" t="s">
        <v>797</v>
      </c>
      <c r="G33" s="45" t="s">
        <v>797</v>
      </c>
      <c r="H33" s="45" t="s">
        <v>797</v>
      </c>
      <c r="I33" s="47" t="s">
        <v>797</v>
      </c>
      <c r="J33" s="47" t="s">
        <v>797</v>
      </c>
      <c r="K33" s="47" t="str">
        <f>G33</f>
        <v>-</v>
      </c>
      <c r="L33" s="37" t="b">
        <f aca="true" t="shared" si="6" ref="L33:L40">K33=K7</f>
        <v>1</v>
      </c>
      <c r="N33" s="45" t="s">
        <v>809</v>
      </c>
      <c r="O33" s="45" t="s">
        <v>809</v>
      </c>
      <c r="P33" s="45" t="s">
        <v>809</v>
      </c>
      <c r="Q33" s="45" t="s">
        <v>809</v>
      </c>
      <c r="R33" s="45" t="s">
        <v>809</v>
      </c>
      <c r="S33" s="47" t="s">
        <v>809</v>
      </c>
      <c r="T33" s="47" t="s">
        <v>809</v>
      </c>
      <c r="U33" s="116" t="str">
        <f>Q33</f>
        <v>-</v>
      </c>
    </row>
    <row r="34" spans="1:21" ht="19.5" customHeight="1">
      <c r="A34" s="33"/>
      <c r="B34" s="123" t="s">
        <v>79</v>
      </c>
      <c r="C34" s="123"/>
      <c r="D34" s="48">
        <v>295080</v>
      </c>
      <c r="E34" s="48">
        <v>2881223</v>
      </c>
      <c r="F34" s="48">
        <v>1174212</v>
      </c>
      <c r="G34" s="48">
        <v>0</v>
      </c>
      <c r="H34" s="48">
        <v>636880</v>
      </c>
      <c r="I34" s="48">
        <v>0</v>
      </c>
      <c r="J34" s="48">
        <v>886749</v>
      </c>
      <c r="K34" s="49">
        <f>SUM(D34:J34)</f>
        <v>5874144</v>
      </c>
      <c r="L34" s="37" t="b">
        <f t="shared" si="6"/>
        <v>1</v>
      </c>
      <c r="N34" s="48">
        <v>295079786</v>
      </c>
      <c r="O34" s="48">
        <v>2881223494</v>
      </c>
      <c r="P34" s="48">
        <v>1174212095</v>
      </c>
      <c r="Q34" s="48">
        <v>1</v>
      </c>
      <c r="R34" s="48">
        <v>636880093</v>
      </c>
      <c r="S34" s="48">
        <v>3</v>
      </c>
      <c r="T34" s="48">
        <v>886748931</v>
      </c>
      <c r="U34" s="121">
        <f t="shared" si="5"/>
        <v>5874144403</v>
      </c>
    </row>
    <row r="35" spans="1:21" ht="19.5" customHeight="1">
      <c r="A35" s="33"/>
      <c r="B35" s="125" t="s">
        <v>80</v>
      </c>
      <c r="C35" s="125"/>
      <c r="D35" s="45" t="s">
        <v>797</v>
      </c>
      <c r="E35" s="48">
        <v>2690</v>
      </c>
      <c r="F35" s="44">
        <v>433</v>
      </c>
      <c r="G35" s="45" t="s">
        <v>797</v>
      </c>
      <c r="H35" s="48">
        <v>52583</v>
      </c>
      <c r="I35" s="48">
        <v>142</v>
      </c>
      <c r="J35" s="48">
        <v>159393</v>
      </c>
      <c r="K35" s="49">
        <f>SUM(D35:J35)</f>
        <v>215241</v>
      </c>
      <c r="L35" s="37" t="b">
        <f>K35=K9</f>
        <v>1</v>
      </c>
      <c r="N35" s="45" t="s">
        <v>809</v>
      </c>
      <c r="O35" s="48">
        <v>2689834</v>
      </c>
      <c r="P35" s="44">
        <v>432959</v>
      </c>
      <c r="Q35" s="45" t="s">
        <v>809</v>
      </c>
      <c r="R35" s="122">
        <v>52583542</v>
      </c>
      <c r="S35" s="48">
        <v>141739</v>
      </c>
      <c r="T35" s="48">
        <v>159392797</v>
      </c>
      <c r="U35" s="121">
        <f t="shared" si="5"/>
        <v>215240871</v>
      </c>
    </row>
    <row r="36" spans="1:21" ht="19.5" customHeight="1">
      <c r="A36" s="33"/>
      <c r="B36" s="124" t="s">
        <v>81</v>
      </c>
      <c r="C36" s="124"/>
      <c r="D36" s="45" t="s">
        <v>797</v>
      </c>
      <c r="E36" s="45" t="s">
        <v>797</v>
      </c>
      <c r="F36" s="45" t="s">
        <v>797</v>
      </c>
      <c r="G36" s="45" t="s">
        <v>797</v>
      </c>
      <c r="H36" s="45" t="s">
        <v>797</v>
      </c>
      <c r="I36" s="47" t="s">
        <v>797</v>
      </c>
      <c r="J36" s="47" t="s">
        <v>797</v>
      </c>
      <c r="K36" s="47" t="str">
        <f>G36</f>
        <v>-</v>
      </c>
      <c r="L36" s="37" t="b">
        <f t="shared" si="6"/>
        <v>1</v>
      </c>
      <c r="N36" s="45" t="s">
        <v>809</v>
      </c>
      <c r="O36" s="45" t="s">
        <v>809</v>
      </c>
      <c r="P36" s="45" t="s">
        <v>809</v>
      </c>
      <c r="Q36" s="45" t="s">
        <v>809</v>
      </c>
      <c r="R36" s="45" t="s">
        <v>809</v>
      </c>
      <c r="S36" s="47" t="s">
        <v>809</v>
      </c>
      <c r="T36" s="47" t="s">
        <v>809</v>
      </c>
      <c r="U36" s="116" t="str">
        <f>Q36</f>
        <v>-</v>
      </c>
    </row>
    <row r="37" spans="1:21" ht="19.5" customHeight="1">
      <c r="A37" s="33"/>
      <c r="B37" s="131" t="s">
        <v>82</v>
      </c>
      <c r="C37" s="131"/>
      <c r="D37" s="45" t="s">
        <v>797</v>
      </c>
      <c r="E37" s="45" t="s">
        <v>797</v>
      </c>
      <c r="F37" s="45" t="s">
        <v>797</v>
      </c>
      <c r="G37" s="45" t="s">
        <v>797</v>
      </c>
      <c r="H37" s="45" t="s">
        <v>797</v>
      </c>
      <c r="I37" s="47" t="s">
        <v>797</v>
      </c>
      <c r="J37" s="47" t="s">
        <v>797</v>
      </c>
      <c r="K37" s="47" t="str">
        <f>G37</f>
        <v>-</v>
      </c>
      <c r="L37" s="37" t="b">
        <f t="shared" si="6"/>
        <v>1</v>
      </c>
      <c r="N37" s="45" t="s">
        <v>809</v>
      </c>
      <c r="O37" s="45" t="s">
        <v>809</v>
      </c>
      <c r="P37" s="45" t="s">
        <v>809</v>
      </c>
      <c r="Q37" s="45" t="s">
        <v>809</v>
      </c>
      <c r="R37" s="45" t="s">
        <v>809</v>
      </c>
      <c r="S37" s="47" t="s">
        <v>809</v>
      </c>
      <c r="T37" s="47" t="s">
        <v>809</v>
      </c>
      <c r="U37" s="116" t="str">
        <f>Q37</f>
        <v>-</v>
      </c>
    </row>
    <row r="38" spans="1:21" ht="19.5" customHeight="1">
      <c r="A38" s="33"/>
      <c r="B38" s="124" t="s">
        <v>83</v>
      </c>
      <c r="C38" s="124"/>
      <c r="D38" s="45" t="s">
        <v>797</v>
      </c>
      <c r="E38" s="45" t="s">
        <v>797</v>
      </c>
      <c r="F38" s="45" t="s">
        <v>797</v>
      </c>
      <c r="G38" s="45" t="s">
        <v>797</v>
      </c>
      <c r="H38" s="45" t="s">
        <v>797</v>
      </c>
      <c r="I38" s="47" t="s">
        <v>797</v>
      </c>
      <c r="J38" s="47" t="s">
        <v>797</v>
      </c>
      <c r="K38" s="47" t="str">
        <f>G38</f>
        <v>-</v>
      </c>
      <c r="L38" s="37" t="b">
        <f t="shared" si="6"/>
        <v>1</v>
      </c>
      <c r="N38" s="45" t="s">
        <v>808</v>
      </c>
      <c r="O38" s="45" t="s">
        <v>808</v>
      </c>
      <c r="P38" s="45" t="s">
        <v>808</v>
      </c>
      <c r="Q38" s="45" t="s">
        <v>808</v>
      </c>
      <c r="R38" s="45" t="s">
        <v>808</v>
      </c>
      <c r="S38" s="47" t="s">
        <v>808</v>
      </c>
      <c r="T38" s="47" t="s">
        <v>808</v>
      </c>
      <c r="U38" s="116" t="str">
        <f>Q38</f>
        <v>-</v>
      </c>
    </row>
    <row r="39" spans="1:21" ht="19.5" customHeight="1">
      <c r="A39" s="33"/>
      <c r="B39" s="125" t="s">
        <v>84</v>
      </c>
      <c r="C39" s="125"/>
      <c r="D39" s="45" t="s">
        <v>797</v>
      </c>
      <c r="E39" s="45" t="s">
        <v>797</v>
      </c>
      <c r="F39" s="45" t="s">
        <v>797</v>
      </c>
      <c r="G39" s="45" t="s">
        <v>797</v>
      </c>
      <c r="H39" s="45" t="s">
        <v>797</v>
      </c>
      <c r="I39" s="47" t="s">
        <v>797</v>
      </c>
      <c r="J39" s="47" t="s">
        <v>797</v>
      </c>
      <c r="K39" s="47" t="str">
        <f>G39</f>
        <v>-</v>
      </c>
      <c r="L39" s="37" t="b">
        <f t="shared" si="6"/>
        <v>1</v>
      </c>
      <c r="N39" s="45" t="s">
        <v>808</v>
      </c>
      <c r="O39" s="45" t="s">
        <v>808</v>
      </c>
      <c r="P39" s="45" t="s">
        <v>808</v>
      </c>
      <c r="Q39" s="45" t="s">
        <v>808</v>
      </c>
      <c r="R39" s="45" t="s">
        <v>808</v>
      </c>
      <c r="S39" s="47" t="s">
        <v>808</v>
      </c>
      <c r="T39" s="47" t="s">
        <v>808</v>
      </c>
      <c r="U39" s="116" t="str">
        <f>Q39</f>
        <v>-</v>
      </c>
    </row>
    <row r="40" spans="1:21" ht="19.5" customHeight="1">
      <c r="A40" s="33"/>
      <c r="B40" s="125" t="s">
        <v>85</v>
      </c>
      <c r="C40" s="125"/>
      <c r="D40" s="45" t="s">
        <v>797</v>
      </c>
      <c r="E40" s="48">
        <v>12031</v>
      </c>
      <c r="F40" s="45" t="s">
        <v>797</v>
      </c>
      <c r="G40" s="45" t="s">
        <v>797</v>
      </c>
      <c r="H40" s="45" t="s">
        <v>797</v>
      </c>
      <c r="I40" s="44">
        <v>5465</v>
      </c>
      <c r="J40" s="45" t="s">
        <v>797</v>
      </c>
      <c r="K40" s="49">
        <f>SUM(D40:J40)</f>
        <v>17496</v>
      </c>
      <c r="L40" s="37" t="b">
        <f t="shared" si="6"/>
        <v>1</v>
      </c>
      <c r="N40" s="45" t="s">
        <v>808</v>
      </c>
      <c r="O40" s="48">
        <v>12031200</v>
      </c>
      <c r="P40" s="45" t="s">
        <v>808</v>
      </c>
      <c r="Q40" s="45" t="s">
        <v>808</v>
      </c>
      <c r="R40" s="45" t="s">
        <v>808</v>
      </c>
      <c r="S40" s="44">
        <v>5464800</v>
      </c>
      <c r="T40" s="45" t="s">
        <v>808</v>
      </c>
      <c r="U40" s="121">
        <f t="shared" si="5"/>
        <v>17496000</v>
      </c>
    </row>
    <row r="41" spans="1:21" ht="19.5" customHeight="1">
      <c r="A41" s="33"/>
      <c r="B41" s="129" t="s">
        <v>86</v>
      </c>
      <c r="C41" s="130"/>
      <c r="D41" s="48">
        <f>SUM(D42:D46)</f>
        <v>9672550</v>
      </c>
      <c r="E41" s="48">
        <f aca="true" t="shared" si="7" ref="E41:J41">SUM(E42:E46)</f>
        <v>1600</v>
      </c>
      <c r="F41" s="45" t="s">
        <v>797</v>
      </c>
      <c r="G41" s="45" t="s">
        <v>797</v>
      </c>
      <c r="H41" s="48">
        <f t="shared" si="7"/>
        <v>225222</v>
      </c>
      <c r="I41" s="48">
        <f t="shared" si="7"/>
        <v>18087</v>
      </c>
      <c r="J41" s="48">
        <f t="shared" si="7"/>
        <v>95709</v>
      </c>
      <c r="K41" s="49">
        <f>SUM(D41:J41)</f>
        <v>10013168</v>
      </c>
      <c r="L41" s="37" t="b">
        <f>K41=K15</f>
        <v>1</v>
      </c>
      <c r="N41" s="114">
        <f>SUM(N42:N46)</f>
        <v>9672550400</v>
      </c>
      <c r="O41" s="114">
        <f aca="true" t="shared" si="8" ref="O41:T41">SUM(O42:O46)</f>
        <v>1599946</v>
      </c>
      <c r="P41" s="119" t="s">
        <v>808</v>
      </c>
      <c r="Q41" s="119" t="s">
        <v>808</v>
      </c>
      <c r="R41" s="114">
        <f t="shared" si="8"/>
        <v>225221893</v>
      </c>
      <c r="S41" s="114">
        <f t="shared" si="8"/>
        <v>18086688</v>
      </c>
      <c r="T41" s="114">
        <f t="shared" si="8"/>
        <v>95708554</v>
      </c>
      <c r="U41" s="121">
        <f t="shared" si="5"/>
        <v>10013167481</v>
      </c>
    </row>
    <row r="42" spans="1:21" ht="19.5" customHeight="1">
      <c r="A42" s="33"/>
      <c r="B42" s="125" t="s">
        <v>87</v>
      </c>
      <c r="C42" s="125"/>
      <c r="D42" s="48">
        <v>5147149</v>
      </c>
      <c r="E42" s="45" t="s">
        <v>797</v>
      </c>
      <c r="F42" s="45" t="s">
        <v>797</v>
      </c>
      <c r="G42" s="45" t="s">
        <v>797</v>
      </c>
      <c r="H42" s="44">
        <v>206640</v>
      </c>
      <c r="I42" s="45" t="s">
        <v>797</v>
      </c>
      <c r="J42" s="44">
        <v>65323</v>
      </c>
      <c r="K42" s="49">
        <f>SUM(D42:J42)</f>
        <v>5419112</v>
      </c>
      <c r="L42" s="37" t="b">
        <f aca="true" t="shared" si="9" ref="L42:L47">K42=K16</f>
        <v>1</v>
      </c>
      <c r="N42" s="48">
        <v>5147149350</v>
      </c>
      <c r="O42" s="45" t="s">
        <v>808</v>
      </c>
      <c r="P42" s="45" t="s">
        <v>808</v>
      </c>
      <c r="Q42" s="45" t="s">
        <v>808</v>
      </c>
      <c r="R42" s="44">
        <v>206640240</v>
      </c>
      <c r="S42" s="45" t="s">
        <v>808</v>
      </c>
      <c r="T42" s="44">
        <v>65322704</v>
      </c>
      <c r="U42" s="121">
        <f t="shared" si="5"/>
        <v>5419112294</v>
      </c>
    </row>
    <row r="43" spans="1:21" ht="19.5" customHeight="1">
      <c r="A43" s="33"/>
      <c r="B43" s="125" t="s">
        <v>79</v>
      </c>
      <c r="C43" s="125"/>
      <c r="D43" s="45" t="s">
        <v>797</v>
      </c>
      <c r="E43" s="45" t="s">
        <v>797</v>
      </c>
      <c r="F43" s="45" t="s">
        <v>797</v>
      </c>
      <c r="G43" s="45" t="s">
        <v>797</v>
      </c>
      <c r="H43" s="45" t="s">
        <v>797</v>
      </c>
      <c r="I43" s="45" t="s">
        <v>797</v>
      </c>
      <c r="J43" s="45" t="s">
        <v>797</v>
      </c>
      <c r="K43" s="47" t="str">
        <f>G43</f>
        <v>-</v>
      </c>
      <c r="L43" s="37" t="b">
        <f t="shared" si="9"/>
        <v>1</v>
      </c>
      <c r="N43" s="45" t="s">
        <v>808</v>
      </c>
      <c r="O43" s="45" t="s">
        <v>808</v>
      </c>
      <c r="P43" s="45" t="s">
        <v>808</v>
      </c>
      <c r="Q43" s="45" t="s">
        <v>808</v>
      </c>
      <c r="R43" s="45" t="s">
        <v>808</v>
      </c>
      <c r="S43" s="47" t="s">
        <v>808</v>
      </c>
      <c r="T43" s="47" t="s">
        <v>808</v>
      </c>
      <c r="U43" s="116" t="str">
        <f>Q43</f>
        <v>-</v>
      </c>
    </row>
    <row r="44" spans="1:21" ht="19.5" customHeight="1">
      <c r="A44" s="33"/>
      <c r="B44" s="123" t="s">
        <v>80</v>
      </c>
      <c r="C44" s="123"/>
      <c r="D44" s="48">
        <v>4482549</v>
      </c>
      <c r="E44" s="44">
        <v>1600</v>
      </c>
      <c r="F44" s="45" t="s">
        <v>797</v>
      </c>
      <c r="G44" s="45" t="s">
        <v>797</v>
      </c>
      <c r="H44" s="44">
        <v>18582</v>
      </c>
      <c r="I44" s="44">
        <v>18087</v>
      </c>
      <c r="J44" s="44">
        <v>30386</v>
      </c>
      <c r="K44" s="49">
        <f>SUM(D44:J44)</f>
        <v>4551204</v>
      </c>
      <c r="L44" s="37" t="b">
        <f>K44=K18</f>
        <v>1</v>
      </c>
      <c r="N44" s="122">
        <v>4482549763</v>
      </c>
      <c r="O44" s="44">
        <v>1599946</v>
      </c>
      <c r="P44" s="45" t="s">
        <v>808</v>
      </c>
      <c r="Q44" s="45" t="s">
        <v>808</v>
      </c>
      <c r="R44" s="44">
        <v>18581653</v>
      </c>
      <c r="S44" s="44">
        <v>18086688</v>
      </c>
      <c r="T44" s="44">
        <v>30385850</v>
      </c>
      <c r="U44" s="121">
        <f t="shared" si="5"/>
        <v>4551203900</v>
      </c>
    </row>
    <row r="45" spans="1:21" ht="19.5" customHeight="1">
      <c r="A45" s="33"/>
      <c r="B45" s="125" t="s">
        <v>84</v>
      </c>
      <c r="C45" s="125"/>
      <c r="D45" s="45" t="s">
        <v>797</v>
      </c>
      <c r="E45" s="45" t="s">
        <v>797</v>
      </c>
      <c r="F45" s="45" t="s">
        <v>797</v>
      </c>
      <c r="G45" s="45" t="s">
        <v>797</v>
      </c>
      <c r="H45" s="45" t="s">
        <v>797</v>
      </c>
      <c r="I45" s="45" t="s">
        <v>797</v>
      </c>
      <c r="J45" s="45" t="s">
        <v>797</v>
      </c>
      <c r="K45" s="47" t="str">
        <f>G45</f>
        <v>-</v>
      </c>
      <c r="L45" s="37" t="b">
        <f t="shared" si="9"/>
        <v>1</v>
      </c>
      <c r="N45" s="45" t="s">
        <v>808</v>
      </c>
      <c r="O45" s="45" t="s">
        <v>808</v>
      </c>
      <c r="P45" s="45" t="s">
        <v>808</v>
      </c>
      <c r="Q45" s="45" t="s">
        <v>808</v>
      </c>
      <c r="R45" s="45" t="s">
        <v>808</v>
      </c>
      <c r="S45" s="47" t="s">
        <v>808</v>
      </c>
      <c r="T45" s="47" t="s">
        <v>808</v>
      </c>
      <c r="U45" s="116" t="str">
        <f>Q45</f>
        <v>-</v>
      </c>
    </row>
    <row r="46" spans="1:21" ht="19.5" customHeight="1">
      <c r="A46" s="33"/>
      <c r="B46" s="123" t="s">
        <v>85</v>
      </c>
      <c r="C46" s="123"/>
      <c r="D46" s="48">
        <v>42852</v>
      </c>
      <c r="E46" s="45" t="s">
        <v>797</v>
      </c>
      <c r="F46" s="45" t="s">
        <v>797</v>
      </c>
      <c r="G46" s="45" t="s">
        <v>797</v>
      </c>
      <c r="H46" s="45" t="s">
        <v>797</v>
      </c>
      <c r="I46" s="45" t="s">
        <v>797</v>
      </c>
      <c r="J46" s="45" t="s">
        <v>797</v>
      </c>
      <c r="K46" s="49">
        <f>SUM(D46:J46)</f>
        <v>42852</v>
      </c>
      <c r="L46" s="37" t="b">
        <f>K46=K20</f>
        <v>1</v>
      </c>
      <c r="N46" s="48">
        <v>42851287</v>
      </c>
      <c r="O46" s="45" t="s">
        <v>808</v>
      </c>
      <c r="P46" s="45" t="s">
        <v>808</v>
      </c>
      <c r="Q46" s="45" t="s">
        <v>808</v>
      </c>
      <c r="R46" s="45" t="s">
        <v>808</v>
      </c>
      <c r="S46" s="47" t="s">
        <v>808</v>
      </c>
      <c r="T46" s="47" t="s">
        <v>808</v>
      </c>
      <c r="U46" s="121">
        <f t="shared" si="5"/>
        <v>42851287</v>
      </c>
    </row>
    <row r="47" spans="1:21" ht="19.5" customHeight="1">
      <c r="A47" s="33"/>
      <c r="B47" s="126" t="s">
        <v>88</v>
      </c>
      <c r="C47" s="127"/>
      <c r="D47" s="48">
        <v>53621</v>
      </c>
      <c r="E47" s="48">
        <v>17988</v>
      </c>
      <c r="F47" s="48">
        <v>20452</v>
      </c>
      <c r="G47" s="45" t="s">
        <v>797</v>
      </c>
      <c r="H47" s="48">
        <v>61343</v>
      </c>
      <c r="I47" s="48">
        <v>103718</v>
      </c>
      <c r="J47" s="48">
        <v>102268</v>
      </c>
      <c r="K47" s="49">
        <f>SUM(D47:J47)</f>
        <v>359390</v>
      </c>
      <c r="L47" s="37" t="b">
        <f t="shared" si="9"/>
        <v>1</v>
      </c>
      <c r="N47" s="48">
        <v>53621063</v>
      </c>
      <c r="O47" s="48">
        <v>17987769</v>
      </c>
      <c r="P47" s="48">
        <v>20452188</v>
      </c>
      <c r="Q47" s="45" t="s">
        <v>808</v>
      </c>
      <c r="R47" s="48">
        <v>61343325</v>
      </c>
      <c r="S47" s="48">
        <v>103717994</v>
      </c>
      <c r="T47" s="48">
        <v>102268310</v>
      </c>
      <c r="U47" s="121">
        <f t="shared" si="5"/>
        <v>359390649</v>
      </c>
    </row>
    <row r="48" spans="1:21" ht="19.5" customHeight="1">
      <c r="A48" s="33"/>
      <c r="B48" s="128" t="s">
        <v>3</v>
      </c>
      <c r="C48" s="128"/>
      <c r="D48" s="104">
        <f>D41+D31+D47</f>
        <v>10211463</v>
      </c>
      <c r="E48" s="104">
        <f aca="true" t="shared" si="10" ref="E48:J48">E41+E31+E47</f>
        <v>4026284</v>
      </c>
      <c r="F48" s="104">
        <f>F31+F47</f>
        <v>1740633</v>
      </c>
      <c r="G48" s="104">
        <v>1</v>
      </c>
      <c r="H48" s="104">
        <f t="shared" si="10"/>
        <v>1396072</v>
      </c>
      <c r="I48" s="104">
        <f t="shared" si="10"/>
        <v>155746</v>
      </c>
      <c r="J48" s="104">
        <f t="shared" si="10"/>
        <v>2433273</v>
      </c>
      <c r="K48" s="49">
        <f>K31+K41+K47</f>
        <v>19963471</v>
      </c>
      <c r="L48" s="37" t="b">
        <f>K48=K22</f>
        <v>1</v>
      </c>
      <c r="N48" s="118">
        <f>N41+N31+N47</f>
        <v>10211463087</v>
      </c>
      <c r="O48" s="118">
        <f aca="true" t="shared" si="11" ref="O48:T48">O41+O31+O47</f>
        <v>4026284979</v>
      </c>
      <c r="P48" s="118">
        <f>P31+P47</f>
        <v>1740633026</v>
      </c>
      <c r="Q48" s="118">
        <v>1</v>
      </c>
      <c r="R48" s="118">
        <f t="shared" si="11"/>
        <v>1396072648</v>
      </c>
      <c r="S48" s="118">
        <f t="shared" si="11"/>
        <v>155745545</v>
      </c>
      <c r="T48" s="118">
        <f t="shared" si="11"/>
        <v>2433272832</v>
      </c>
      <c r="U48" s="121">
        <f>SUM(N48:T48)</f>
        <v>19963472118</v>
      </c>
    </row>
    <row r="49" spans="1:11" ht="12">
      <c r="A49" s="33"/>
      <c r="B49" s="33"/>
      <c r="C49" s="33"/>
      <c r="D49" s="33"/>
      <c r="E49" s="33"/>
      <c r="F49" s="33"/>
      <c r="G49" s="33"/>
      <c r="H49" s="33"/>
      <c r="I49" s="33"/>
      <c r="J49" s="33"/>
      <c r="K49" s="33"/>
    </row>
    <row r="50" spans="1:11" ht="12">
      <c r="A50" s="33"/>
      <c r="B50" s="33"/>
      <c r="C50" s="33"/>
      <c r="D50" s="33"/>
      <c r="E50" s="33"/>
      <c r="F50" s="33"/>
      <c r="G50" s="33"/>
      <c r="H50" s="33"/>
      <c r="I50" s="33"/>
      <c r="J50" s="33"/>
      <c r="K50" s="33"/>
    </row>
  </sheetData>
  <sheetProtection/>
  <mergeCells count="47">
    <mergeCell ref="B2:F2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9:C30"/>
    <mergeCell ref="D29:D30"/>
    <mergeCell ref="E29:E30"/>
    <mergeCell ref="F29:F30"/>
    <mergeCell ref="G29:G30"/>
    <mergeCell ref="H29:H30"/>
    <mergeCell ref="I29:I30"/>
    <mergeCell ref="J29:J30"/>
    <mergeCell ref="K29:K30"/>
    <mergeCell ref="B31:C31"/>
    <mergeCell ref="B43:C43"/>
    <mergeCell ref="B32:C32"/>
    <mergeCell ref="B33:C33"/>
    <mergeCell ref="B34:C34"/>
    <mergeCell ref="B35:C35"/>
    <mergeCell ref="B36:C36"/>
    <mergeCell ref="B37:C37"/>
    <mergeCell ref="B44:C44"/>
    <mergeCell ref="B38:C38"/>
    <mergeCell ref="B45:C45"/>
    <mergeCell ref="B46:C46"/>
    <mergeCell ref="B47:C47"/>
    <mergeCell ref="B48:C48"/>
    <mergeCell ref="B39:C39"/>
    <mergeCell ref="B40:C40"/>
    <mergeCell ref="B41:C41"/>
    <mergeCell ref="B42:C42"/>
  </mergeCells>
  <printOptions/>
  <pageMargins left="0.7086614173228347" right="0.7086614173228347" top="0.5905511811023623" bottom="0.5905511811023623" header="0.31496062992125984" footer="0.3149606299212598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view="pageBreakPreview" zoomScaleSheetLayoutView="100" zoomScalePageLayoutView="0" workbookViewId="0" topLeftCell="A1">
      <selection activeCell="F18" sqref="F18"/>
    </sheetView>
  </sheetViews>
  <sheetFormatPr defaultColWidth="9.140625" defaultRowHeight="15" customHeight="1"/>
  <cols>
    <col min="1" max="1" width="10.57421875" style="63" customWidth="1"/>
    <col min="2" max="2" width="13.57421875" style="63" customWidth="1"/>
    <col min="3" max="7" width="14.57421875" style="63" customWidth="1"/>
    <col min="8" max="8" width="11.8515625" style="63" bestFit="1" customWidth="1"/>
    <col min="9" max="9" width="9.00390625" style="63" customWidth="1"/>
    <col min="10" max="10" width="11.8515625" style="63" bestFit="1" customWidth="1"/>
    <col min="11" max="11" width="9.00390625" style="63" customWidth="1"/>
    <col min="12" max="12" width="11.8515625" style="63" bestFit="1" customWidth="1"/>
    <col min="13" max="16384" width="9.00390625" style="63" customWidth="1"/>
  </cols>
  <sheetData>
    <row r="1" ht="19.5" customHeight="1">
      <c r="A1" s="63" t="s">
        <v>93</v>
      </c>
    </row>
    <row r="2" spans="1:5" ht="19.5" customHeight="1">
      <c r="A2" s="63" t="s">
        <v>94</v>
      </c>
      <c r="E2" s="36" t="s">
        <v>807</v>
      </c>
    </row>
    <row r="3" spans="1:5" ht="19.5" customHeight="1">
      <c r="A3" s="64" t="s">
        <v>16</v>
      </c>
      <c r="B3" s="64" t="s">
        <v>17</v>
      </c>
      <c r="C3" s="165" t="s">
        <v>95</v>
      </c>
      <c r="D3" s="178"/>
      <c r="E3" s="64" t="s">
        <v>96</v>
      </c>
    </row>
    <row r="4" spans="1:5" ht="19.5" customHeight="1">
      <c r="A4" s="167" t="s">
        <v>97</v>
      </c>
      <c r="B4" s="167" t="s">
        <v>98</v>
      </c>
      <c r="C4" s="179" t="s">
        <v>99</v>
      </c>
      <c r="D4" s="180"/>
      <c r="E4" s="67">
        <v>815055</v>
      </c>
    </row>
    <row r="5" spans="1:5" ht="19.5" customHeight="1">
      <c r="A5" s="168"/>
      <c r="B5" s="168"/>
      <c r="C5" s="179" t="s">
        <v>101</v>
      </c>
      <c r="D5" s="180"/>
      <c r="E5" s="67">
        <v>63001</v>
      </c>
    </row>
    <row r="6" spans="1:5" ht="19.5" customHeight="1">
      <c r="A6" s="168"/>
      <c r="B6" s="168"/>
      <c r="C6" s="179" t="s">
        <v>249</v>
      </c>
      <c r="D6" s="180"/>
      <c r="E6" s="67">
        <v>148917</v>
      </c>
    </row>
    <row r="7" spans="1:5" ht="19.5" customHeight="1">
      <c r="A7" s="168"/>
      <c r="B7" s="168"/>
      <c r="C7" s="179" t="s">
        <v>100</v>
      </c>
      <c r="D7" s="180"/>
      <c r="E7" s="67">
        <v>2923599</v>
      </c>
    </row>
    <row r="8" spans="1:5" ht="19.5" customHeight="1">
      <c r="A8" s="168"/>
      <c r="B8" s="168"/>
      <c r="C8" s="179" t="s">
        <v>250</v>
      </c>
      <c r="D8" s="180"/>
      <c r="E8" s="67">
        <v>96762</v>
      </c>
    </row>
    <row r="9" spans="1:5" ht="19.5" customHeight="1">
      <c r="A9" s="168"/>
      <c r="B9" s="168"/>
      <c r="C9" s="179" t="s">
        <v>102</v>
      </c>
      <c r="D9" s="180"/>
      <c r="E9" s="67">
        <v>86570</v>
      </c>
    </row>
    <row r="10" spans="1:5" ht="19.5" customHeight="1">
      <c r="A10" s="168"/>
      <c r="B10" s="168"/>
      <c r="C10" s="179" t="s">
        <v>251</v>
      </c>
      <c r="D10" s="180"/>
      <c r="E10" s="67">
        <v>1860</v>
      </c>
    </row>
    <row r="11" spans="1:5" ht="19.5" customHeight="1">
      <c r="A11" s="168"/>
      <c r="B11" s="169"/>
      <c r="C11" s="181" t="s">
        <v>103</v>
      </c>
      <c r="D11" s="182"/>
      <c r="E11" s="67">
        <f>SUM(E4:E10)</f>
        <v>4135764</v>
      </c>
    </row>
    <row r="12" spans="1:5" ht="24">
      <c r="A12" s="168"/>
      <c r="B12" s="167" t="s">
        <v>105</v>
      </c>
      <c r="C12" s="99" t="s">
        <v>106</v>
      </c>
      <c r="D12" s="66" t="s">
        <v>107</v>
      </c>
      <c r="E12" s="102">
        <v>59965</v>
      </c>
    </row>
    <row r="13" spans="1:5" ht="19.5" customHeight="1">
      <c r="A13" s="168"/>
      <c r="B13" s="168"/>
      <c r="C13" s="170" t="s">
        <v>108</v>
      </c>
      <c r="D13" s="66" t="s">
        <v>107</v>
      </c>
      <c r="E13" s="102">
        <v>471998</v>
      </c>
    </row>
    <row r="14" spans="1:5" ht="19.5" customHeight="1">
      <c r="A14" s="168"/>
      <c r="B14" s="168"/>
      <c r="C14" s="171"/>
      <c r="D14" s="66" t="s">
        <v>248</v>
      </c>
      <c r="E14" s="102">
        <v>322017</v>
      </c>
    </row>
    <row r="15" spans="1:5" ht="19.5" customHeight="1">
      <c r="A15" s="168"/>
      <c r="B15" s="168"/>
      <c r="C15" s="172"/>
      <c r="D15" s="65" t="s">
        <v>109</v>
      </c>
      <c r="E15" s="67">
        <f>SUM(E13:E14)</f>
        <v>794015</v>
      </c>
    </row>
    <row r="16" spans="1:5" ht="19.5" customHeight="1">
      <c r="A16" s="168"/>
      <c r="B16" s="169"/>
      <c r="C16" s="173" t="s">
        <v>103</v>
      </c>
      <c r="D16" s="174"/>
      <c r="E16" s="67">
        <f>E12+E15</f>
        <v>853980</v>
      </c>
    </row>
    <row r="17" spans="1:5" ht="19.5" customHeight="1">
      <c r="A17" s="169"/>
      <c r="B17" s="175" t="s">
        <v>3</v>
      </c>
      <c r="C17" s="176"/>
      <c r="D17" s="177"/>
      <c r="E17" s="68">
        <f>E11+E16</f>
        <v>4989744</v>
      </c>
    </row>
    <row r="19" spans="1:7" ht="19.5" customHeight="1">
      <c r="A19" s="63" t="s">
        <v>111</v>
      </c>
      <c r="G19" s="36" t="s">
        <v>807</v>
      </c>
    </row>
    <row r="20" spans="1:7" ht="19.5" customHeight="1">
      <c r="A20" s="165" t="s">
        <v>112</v>
      </c>
      <c r="B20" s="166"/>
      <c r="C20" s="165" t="s">
        <v>113</v>
      </c>
      <c r="D20" s="165" t="s">
        <v>116</v>
      </c>
      <c r="E20" s="166"/>
      <c r="F20" s="166"/>
      <c r="G20" s="166"/>
    </row>
    <row r="21" spans="1:7" ht="19.5" customHeight="1">
      <c r="A21" s="166"/>
      <c r="B21" s="166"/>
      <c r="C21" s="166"/>
      <c r="D21" s="65" t="s">
        <v>104</v>
      </c>
      <c r="E21" s="65" t="s">
        <v>114</v>
      </c>
      <c r="F21" s="65" t="s">
        <v>115</v>
      </c>
      <c r="G21" s="65" t="s">
        <v>13</v>
      </c>
    </row>
    <row r="22" spans="1:7" ht="19.5" customHeight="1">
      <c r="A22" s="161" t="s">
        <v>117</v>
      </c>
      <c r="B22" s="162"/>
      <c r="C22" s="102">
        <v>5401696</v>
      </c>
      <c r="D22" s="102">
        <v>794015</v>
      </c>
      <c r="E22" s="103">
        <v>234800</v>
      </c>
      <c r="F22" s="102">
        <f>C22-D22-E22-G22</f>
        <v>2820216</v>
      </c>
      <c r="G22" s="103">
        <v>1552665</v>
      </c>
    </row>
    <row r="23" spans="1:7" ht="19.5" customHeight="1">
      <c r="A23" s="161" t="s">
        <v>118</v>
      </c>
      <c r="B23" s="162"/>
      <c r="C23" s="102">
        <v>821942</v>
      </c>
      <c r="D23" s="102">
        <v>59965</v>
      </c>
      <c r="E23" s="102">
        <v>397000</v>
      </c>
      <c r="F23" s="102">
        <f>C23-D23-E23-G23</f>
        <v>358892</v>
      </c>
      <c r="G23" s="103">
        <v>6085</v>
      </c>
    </row>
    <row r="24" spans="1:7" ht="19.5" customHeight="1">
      <c r="A24" s="163" t="s">
        <v>119</v>
      </c>
      <c r="B24" s="164"/>
      <c r="C24" s="102">
        <v>492841</v>
      </c>
      <c r="D24" s="103"/>
      <c r="E24" s="102">
        <v>12000</v>
      </c>
      <c r="F24" s="102">
        <f>C24-E24-G24</f>
        <v>467990</v>
      </c>
      <c r="G24" s="103">
        <v>12851</v>
      </c>
    </row>
    <row r="25" spans="1:7" ht="19.5" customHeight="1">
      <c r="A25" s="161" t="s">
        <v>13</v>
      </c>
      <c r="B25" s="162"/>
      <c r="C25" s="69" t="s">
        <v>90</v>
      </c>
      <c r="D25" s="69" t="s">
        <v>90</v>
      </c>
      <c r="E25" s="69" t="s">
        <v>90</v>
      </c>
      <c r="F25" s="69" t="s">
        <v>90</v>
      </c>
      <c r="G25" s="69" t="s">
        <v>90</v>
      </c>
    </row>
    <row r="26" spans="1:7" ht="19.5" customHeight="1">
      <c r="A26" s="165" t="s">
        <v>110</v>
      </c>
      <c r="B26" s="166"/>
      <c r="C26" s="67">
        <f>SUM(C22:C25)</f>
        <v>6716479</v>
      </c>
      <c r="D26" s="69">
        <f>SUM(D22:D25)</f>
        <v>853980</v>
      </c>
      <c r="E26" s="69">
        <f>SUM(E22:E25)</f>
        <v>643800</v>
      </c>
      <c r="F26" s="69">
        <f>SUM(F22:F25)</f>
        <v>3647098</v>
      </c>
      <c r="G26" s="69">
        <f>SUM(G22:G25)</f>
        <v>1571601</v>
      </c>
    </row>
  </sheetData>
  <sheetProtection/>
  <mergeCells count="23">
    <mergeCell ref="A4:A17"/>
    <mergeCell ref="C3:D3"/>
    <mergeCell ref="C4:D4"/>
    <mergeCell ref="C5:D5"/>
    <mergeCell ref="C6:D6"/>
    <mergeCell ref="C7:D7"/>
    <mergeCell ref="C8:D8"/>
    <mergeCell ref="C9:D9"/>
    <mergeCell ref="C10:D10"/>
    <mergeCell ref="C11:D11"/>
    <mergeCell ref="B12:B16"/>
    <mergeCell ref="C13:C15"/>
    <mergeCell ref="C16:D16"/>
    <mergeCell ref="B17:D17"/>
    <mergeCell ref="B4:B11"/>
    <mergeCell ref="D20:G20"/>
    <mergeCell ref="C20:C21"/>
    <mergeCell ref="A22:B22"/>
    <mergeCell ref="A23:B23"/>
    <mergeCell ref="A24:B24"/>
    <mergeCell ref="A25:B25"/>
    <mergeCell ref="A26:B26"/>
    <mergeCell ref="A20:B21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2"/>
  <sheetViews>
    <sheetView view="pageBreakPreview" zoomScale="130" zoomScaleSheetLayoutView="130" workbookViewId="0" topLeftCell="A1">
      <selection activeCell="B3" sqref="B3"/>
    </sheetView>
  </sheetViews>
  <sheetFormatPr defaultColWidth="9.140625" defaultRowHeight="15" customHeight="1"/>
  <cols>
    <col min="1" max="1" width="50.57421875" style="12" customWidth="1"/>
    <col min="2" max="2" width="32.421875" style="12" customWidth="1"/>
    <col min="3" max="3" width="9.00390625" style="12" customWidth="1"/>
    <col min="4" max="16384" width="9.00390625" style="12" customWidth="1"/>
  </cols>
  <sheetData>
    <row r="1" ht="15" customHeight="1">
      <c r="A1" s="12" t="s">
        <v>181</v>
      </c>
    </row>
    <row r="2" spans="1:2" ht="21" customHeight="1">
      <c r="A2" s="12" t="s">
        <v>170</v>
      </c>
      <c r="B2" s="36" t="s">
        <v>807</v>
      </c>
    </row>
    <row r="3" spans="1:2" ht="33" customHeight="1">
      <c r="A3" s="76" t="s">
        <v>121</v>
      </c>
      <c r="B3" s="77" t="s">
        <v>171</v>
      </c>
    </row>
    <row r="4" spans="1:2" ht="33" customHeight="1">
      <c r="A4" s="85" t="s">
        <v>247</v>
      </c>
      <c r="B4" s="62">
        <v>229429</v>
      </c>
    </row>
    <row r="5" spans="1:2" ht="33" customHeight="1">
      <c r="A5" s="82" t="s">
        <v>169</v>
      </c>
      <c r="B5" s="62">
        <v>229429</v>
      </c>
    </row>
    <row r="11" ht="15" customHeight="1">
      <c r="C11" s="21"/>
    </row>
    <row r="12" ht="15" customHeight="1">
      <c r="C12" s="21"/>
    </row>
  </sheetData>
  <sheetProtection/>
  <printOptions horizontalCentered="1"/>
  <pageMargins left="0.7874015748031497" right="0.7874015748031497" top="0.984251968503937" bottom="0.7874015748031497" header="0.31496062992125984" footer="0.31496062992125984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view="pageBreakPreview" zoomScale="115" zoomScaleSheetLayoutView="115" zoomScalePageLayoutView="0" workbookViewId="0" topLeftCell="A1">
      <selection activeCell="K60" sqref="K60"/>
    </sheetView>
  </sheetViews>
  <sheetFormatPr defaultColWidth="9.140625" defaultRowHeight="15"/>
  <cols>
    <col min="1" max="1" width="33.57421875" style="1" customWidth="1"/>
    <col min="2" max="11" width="13.57421875" style="1" customWidth="1"/>
    <col min="12" max="16384" width="9.00390625" style="1" customWidth="1"/>
  </cols>
  <sheetData>
    <row r="1" ht="24" customHeight="1">
      <c r="A1" s="1" t="s">
        <v>29</v>
      </c>
    </row>
    <row r="2" spans="1:8" ht="18" customHeight="1">
      <c r="A2" s="1" t="s">
        <v>30</v>
      </c>
      <c r="H2" s="5"/>
    </row>
    <row r="3" spans="1:8" ht="31.5">
      <c r="A3" s="7" t="s">
        <v>31</v>
      </c>
      <c r="B3" s="8" t="s">
        <v>32</v>
      </c>
      <c r="C3" s="8" t="s">
        <v>33</v>
      </c>
      <c r="D3" s="8" t="s">
        <v>34</v>
      </c>
      <c r="E3" s="8" t="s">
        <v>35</v>
      </c>
      <c r="F3" s="8" t="s">
        <v>36</v>
      </c>
      <c r="G3" s="8" t="s">
        <v>37</v>
      </c>
      <c r="H3" s="8" t="s">
        <v>26</v>
      </c>
    </row>
    <row r="4" spans="1:8" s="91" customFormat="1" ht="11.25">
      <c r="A4" s="89"/>
      <c r="B4" s="90" t="s">
        <v>246</v>
      </c>
      <c r="C4" s="90" t="s">
        <v>810</v>
      </c>
      <c r="D4" s="90" t="s">
        <v>810</v>
      </c>
      <c r="E4" s="90" t="s">
        <v>810</v>
      </c>
      <c r="F4" s="90" t="s">
        <v>810</v>
      </c>
      <c r="G4" s="90" t="s">
        <v>810</v>
      </c>
      <c r="H4" s="90" t="s">
        <v>810</v>
      </c>
    </row>
    <row r="5" spans="1:8" ht="18" customHeight="1">
      <c r="A5" s="2" t="s">
        <v>5</v>
      </c>
      <c r="B5" s="9" t="s">
        <v>14</v>
      </c>
      <c r="C5" s="9" t="s">
        <v>14</v>
      </c>
      <c r="D5" s="9" t="s">
        <v>14</v>
      </c>
      <c r="E5" s="9" t="s">
        <v>14</v>
      </c>
      <c r="F5" s="9" t="s">
        <v>14</v>
      </c>
      <c r="G5" s="9" t="s">
        <v>14</v>
      </c>
      <c r="H5" s="9" t="s">
        <v>14</v>
      </c>
    </row>
    <row r="6" ht="18" customHeight="1"/>
    <row r="7" spans="1:10" ht="18" customHeight="1">
      <c r="A7" s="1" t="s">
        <v>38</v>
      </c>
      <c r="J7" s="36" t="s">
        <v>811</v>
      </c>
    </row>
    <row r="8" spans="1:10" ht="31.5">
      <c r="A8" s="7" t="s">
        <v>39</v>
      </c>
      <c r="B8" s="8" t="s">
        <v>40</v>
      </c>
      <c r="C8" s="8" t="s">
        <v>41</v>
      </c>
      <c r="D8" s="8" t="s">
        <v>42</v>
      </c>
      <c r="E8" s="8" t="s">
        <v>43</v>
      </c>
      <c r="F8" s="8" t="s">
        <v>44</v>
      </c>
      <c r="G8" s="8" t="s">
        <v>45</v>
      </c>
      <c r="H8" s="8" t="s">
        <v>46</v>
      </c>
      <c r="I8" s="8" t="s">
        <v>50</v>
      </c>
      <c r="J8" s="8" t="s">
        <v>26</v>
      </c>
    </row>
    <row r="9" spans="1:10" ht="18" customHeight="1">
      <c r="A9" s="2" t="s">
        <v>5</v>
      </c>
      <c r="B9" s="9" t="s">
        <v>14</v>
      </c>
      <c r="C9" s="9" t="s">
        <v>14</v>
      </c>
      <c r="D9" s="9" t="s">
        <v>14</v>
      </c>
      <c r="E9" s="9" t="s">
        <v>14</v>
      </c>
      <c r="F9" s="9" t="s">
        <v>14</v>
      </c>
      <c r="G9" s="9" t="s">
        <v>14</v>
      </c>
      <c r="H9" s="9" t="s">
        <v>14</v>
      </c>
      <c r="I9" s="9" t="s">
        <v>14</v>
      </c>
      <c r="J9" s="9" t="s">
        <v>14</v>
      </c>
    </row>
    <row r="10" ht="18" customHeight="1"/>
    <row r="11" spans="1:11" ht="18" customHeight="1">
      <c r="A11" s="1" t="s">
        <v>51</v>
      </c>
      <c r="K11" s="36" t="s">
        <v>811</v>
      </c>
    </row>
    <row r="12" spans="1:11" ht="31.5">
      <c r="A12" s="7" t="s">
        <v>39</v>
      </c>
      <c r="B12" s="8" t="s">
        <v>47</v>
      </c>
      <c r="C12" s="8" t="s">
        <v>41</v>
      </c>
      <c r="D12" s="8" t="s">
        <v>42</v>
      </c>
      <c r="E12" s="8" t="s">
        <v>43</v>
      </c>
      <c r="F12" s="8" t="s">
        <v>44</v>
      </c>
      <c r="G12" s="8" t="s">
        <v>45</v>
      </c>
      <c r="H12" s="8" t="s">
        <v>46</v>
      </c>
      <c r="I12" s="8" t="s">
        <v>48</v>
      </c>
      <c r="J12" s="8" t="s">
        <v>49</v>
      </c>
      <c r="K12" s="8" t="s">
        <v>26</v>
      </c>
    </row>
    <row r="13" spans="1:11" ht="18" customHeight="1">
      <c r="A13" s="106" t="s">
        <v>213</v>
      </c>
      <c r="B13" s="107">
        <v>260</v>
      </c>
      <c r="C13" s="9" t="s">
        <v>28</v>
      </c>
      <c r="D13" s="9" t="s">
        <v>28</v>
      </c>
      <c r="E13" s="9" t="s">
        <v>28</v>
      </c>
      <c r="F13" s="9" t="s">
        <v>28</v>
      </c>
      <c r="G13" s="9" t="s">
        <v>28</v>
      </c>
      <c r="H13" s="9" t="s">
        <v>28</v>
      </c>
      <c r="I13" s="9" t="s">
        <v>28</v>
      </c>
      <c r="J13" s="107">
        <v>27775</v>
      </c>
      <c r="K13" s="107">
        <v>27775</v>
      </c>
    </row>
    <row r="14" spans="1:11" ht="18" customHeight="1">
      <c r="A14" s="106" t="s">
        <v>214</v>
      </c>
      <c r="B14" s="107">
        <v>640</v>
      </c>
      <c r="C14" s="9" t="s">
        <v>28</v>
      </c>
      <c r="D14" s="9" t="s">
        <v>28</v>
      </c>
      <c r="E14" s="9" t="s">
        <v>28</v>
      </c>
      <c r="F14" s="9" t="s">
        <v>28</v>
      </c>
      <c r="G14" s="9" t="s">
        <v>28</v>
      </c>
      <c r="H14" s="9" t="s">
        <v>28</v>
      </c>
      <c r="I14" s="9" t="s">
        <v>28</v>
      </c>
      <c r="J14" s="107">
        <v>640</v>
      </c>
      <c r="K14" s="107">
        <v>640</v>
      </c>
    </row>
    <row r="15" spans="1:11" ht="18" customHeight="1">
      <c r="A15" s="106" t="s">
        <v>215</v>
      </c>
      <c r="B15" s="107">
        <v>2050</v>
      </c>
      <c r="C15" s="9" t="s">
        <v>28</v>
      </c>
      <c r="D15" s="9" t="s">
        <v>28</v>
      </c>
      <c r="E15" s="9" t="s">
        <v>28</v>
      </c>
      <c r="F15" s="9" t="s">
        <v>28</v>
      </c>
      <c r="G15" s="9" t="s">
        <v>28</v>
      </c>
      <c r="H15" s="9" t="s">
        <v>28</v>
      </c>
      <c r="I15" s="9" t="s">
        <v>28</v>
      </c>
      <c r="J15" s="107">
        <v>2050</v>
      </c>
      <c r="K15" s="107">
        <v>2050</v>
      </c>
    </row>
    <row r="16" spans="1:11" ht="18" customHeight="1">
      <c r="A16" s="106" t="s">
        <v>216</v>
      </c>
      <c r="B16" s="107">
        <v>3200</v>
      </c>
      <c r="C16" s="9" t="s">
        <v>28</v>
      </c>
      <c r="D16" s="9" t="s">
        <v>28</v>
      </c>
      <c r="E16" s="9" t="s">
        <v>28</v>
      </c>
      <c r="F16" s="9" t="s">
        <v>28</v>
      </c>
      <c r="G16" s="9" t="s">
        <v>28</v>
      </c>
      <c r="H16" s="9" t="s">
        <v>28</v>
      </c>
      <c r="I16" s="9" t="s">
        <v>28</v>
      </c>
      <c r="J16" s="107">
        <v>3200</v>
      </c>
      <c r="K16" s="107">
        <v>3200</v>
      </c>
    </row>
    <row r="17" spans="1:11" ht="18" customHeight="1">
      <c r="A17" s="106" t="s">
        <v>217</v>
      </c>
      <c r="B17" s="107">
        <v>5000</v>
      </c>
      <c r="C17" s="9" t="s">
        <v>28</v>
      </c>
      <c r="D17" s="9" t="s">
        <v>28</v>
      </c>
      <c r="E17" s="9" t="s">
        <v>28</v>
      </c>
      <c r="F17" s="9" t="s">
        <v>28</v>
      </c>
      <c r="G17" s="9" t="s">
        <v>28</v>
      </c>
      <c r="H17" s="9" t="s">
        <v>28</v>
      </c>
      <c r="I17" s="9" t="s">
        <v>28</v>
      </c>
      <c r="J17" s="107">
        <v>5000</v>
      </c>
      <c r="K17" s="107">
        <v>5000</v>
      </c>
    </row>
    <row r="18" spans="1:11" ht="18" customHeight="1">
      <c r="A18" s="106" t="s">
        <v>218</v>
      </c>
      <c r="B18" s="107">
        <v>1000</v>
      </c>
      <c r="C18" s="9" t="s">
        <v>28</v>
      </c>
      <c r="D18" s="9" t="s">
        <v>28</v>
      </c>
      <c r="E18" s="9" t="s">
        <v>28</v>
      </c>
      <c r="F18" s="9" t="s">
        <v>28</v>
      </c>
      <c r="G18" s="9" t="s">
        <v>28</v>
      </c>
      <c r="H18" s="9" t="s">
        <v>28</v>
      </c>
      <c r="I18" s="9" t="s">
        <v>28</v>
      </c>
      <c r="J18" s="107">
        <v>1000</v>
      </c>
      <c r="K18" s="107">
        <v>1000</v>
      </c>
    </row>
    <row r="19" spans="1:11" ht="18" customHeight="1">
      <c r="A19" s="106" t="s">
        <v>219</v>
      </c>
      <c r="B19" s="107">
        <v>100</v>
      </c>
      <c r="C19" s="9" t="s">
        <v>28</v>
      </c>
      <c r="D19" s="9" t="s">
        <v>28</v>
      </c>
      <c r="E19" s="9" t="s">
        <v>28</v>
      </c>
      <c r="F19" s="9" t="s">
        <v>28</v>
      </c>
      <c r="G19" s="9" t="s">
        <v>28</v>
      </c>
      <c r="H19" s="9" t="s">
        <v>28</v>
      </c>
      <c r="I19" s="9" t="s">
        <v>28</v>
      </c>
      <c r="J19" s="107">
        <v>100</v>
      </c>
      <c r="K19" s="107">
        <v>100</v>
      </c>
    </row>
    <row r="20" spans="1:11" ht="18" customHeight="1">
      <c r="A20" s="106" t="s">
        <v>220</v>
      </c>
      <c r="B20" s="107">
        <v>3170</v>
      </c>
      <c r="C20" s="9" t="s">
        <v>28</v>
      </c>
      <c r="D20" s="9" t="s">
        <v>28</v>
      </c>
      <c r="E20" s="9" t="s">
        <v>28</v>
      </c>
      <c r="F20" s="9" t="s">
        <v>28</v>
      </c>
      <c r="G20" s="9" t="s">
        <v>28</v>
      </c>
      <c r="H20" s="9" t="s">
        <v>28</v>
      </c>
      <c r="I20" s="9" t="s">
        <v>28</v>
      </c>
      <c r="J20" s="107">
        <v>3170</v>
      </c>
      <c r="K20" s="107">
        <v>3170</v>
      </c>
    </row>
    <row r="21" spans="1:11" ht="18" customHeight="1">
      <c r="A21" s="106" t="s">
        <v>221</v>
      </c>
      <c r="B21" s="107">
        <v>250</v>
      </c>
      <c r="C21" s="9" t="s">
        <v>28</v>
      </c>
      <c r="D21" s="9" t="s">
        <v>28</v>
      </c>
      <c r="E21" s="9" t="s">
        <v>28</v>
      </c>
      <c r="F21" s="9" t="s">
        <v>28</v>
      </c>
      <c r="G21" s="9" t="s">
        <v>28</v>
      </c>
      <c r="H21" s="9" t="s">
        <v>28</v>
      </c>
      <c r="I21" s="9" t="s">
        <v>28</v>
      </c>
      <c r="J21" s="107">
        <v>250</v>
      </c>
      <c r="K21" s="107">
        <v>250</v>
      </c>
    </row>
    <row r="22" spans="1:11" ht="18" customHeight="1">
      <c r="A22" s="106" t="s">
        <v>222</v>
      </c>
      <c r="B22" s="107">
        <v>460</v>
      </c>
      <c r="C22" s="9" t="s">
        <v>28</v>
      </c>
      <c r="D22" s="9" t="s">
        <v>28</v>
      </c>
      <c r="E22" s="9" t="s">
        <v>28</v>
      </c>
      <c r="F22" s="9" t="s">
        <v>28</v>
      </c>
      <c r="G22" s="9" t="s">
        <v>28</v>
      </c>
      <c r="H22" s="9" t="s">
        <v>28</v>
      </c>
      <c r="I22" s="9" t="s">
        <v>28</v>
      </c>
      <c r="J22" s="107">
        <v>460</v>
      </c>
      <c r="K22" s="107">
        <v>460</v>
      </c>
    </row>
    <row r="23" spans="1:11" ht="18" customHeight="1">
      <c r="A23" s="106" t="s">
        <v>223</v>
      </c>
      <c r="B23" s="107">
        <v>4000</v>
      </c>
      <c r="C23" s="9" t="s">
        <v>28</v>
      </c>
      <c r="D23" s="9" t="s">
        <v>28</v>
      </c>
      <c r="E23" s="9" t="s">
        <v>28</v>
      </c>
      <c r="F23" s="9" t="s">
        <v>28</v>
      </c>
      <c r="G23" s="9" t="s">
        <v>28</v>
      </c>
      <c r="H23" s="9" t="s">
        <v>28</v>
      </c>
      <c r="I23" s="9" t="s">
        <v>28</v>
      </c>
      <c r="J23" s="107">
        <v>4000</v>
      </c>
      <c r="K23" s="107">
        <v>4000</v>
      </c>
    </row>
    <row r="24" spans="1:11" ht="18" customHeight="1">
      <c r="A24" s="106" t="s">
        <v>224</v>
      </c>
      <c r="B24" s="107">
        <v>600</v>
      </c>
      <c r="C24" s="9" t="s">
        <v>28</v>
      </c>
      <c r="D24" s="9" t="s">
        <v>28</v>
      </c>
      <c r="E24" s="9" t="s">
        <v>28</v>
      </c>
      <c r="F24" s="9" t="s">
        <v>28</v>
      </c>
      <c r="G24" s="9" t="s">
        <v>28</v>
      </c>
      <c r="H24" s="9" t="s">
        <v>28</v>
      </c>
      <c r="I24" s="9" t="s">
        <v>28</v>
      </c>
      <c r="J24" s="107">
        <v>600</v>
      </c>
      <c r="K24" s="107">
        <v>600</v>
      </c>
    </row>
    <row r="25" spans="1:11" ht="18" customHeight="1">
      <c r="A25" s="106" t="s">
        <v>225</v>
      </c>
      <c r="B25" s="107">
        <v>116418</v>
      </c>
      <c r="C25" s="9" t="s">
        <v>28</v>
      </c>
      <c r="D25" s="9" t="s">
        <v>28</v>
      </c>
      <c r="E25" s="9" t="s">
        <v>28</v>
      </c>
      <c r="F25" s="9" t="s">
        <v>28</v>
      </c>
      <c r="G25" s="9" t="s">
        <v>28</v>
      </c>
      <c r="H25" s="9" t="s">
        <v>28</v>
      </c>
      <c r="I25" s="9" t="s">
        <v>28</v>
      </c>
      <c r="J25" s="107">
        <v>116418</v>
      </c>
      <c r="K25" s="107">
        <v>116418</v>
      </c>
    </row>
    <row r="26" spans="1:11" ht="18" customHeight="1">
      <c r="A26" s="106" t="s">
        <v>226</v>
      </c>
      <c r="B26" s="107">
        <v>13809</v>
      </c>
      <c r="C26" s="9" t="s">
        <v>28</v>
      </c>
      <c r="D26" s="9" t="s">
        <v>28</v>
      </c>
      <c r="E26" s="9" t="s">
        <v>28</v>
      </c>
      <c r="F26" s="9" t="s">
        <v>28</v>
      </c>
      <c r="G26" s="9" t="s">
        <v>28</v>
      </c>
      <c r="H26" s="9" t="s">
        <v>28</v>
      </c>
      <c r="I26" s="9" t="s">
        <v>28</v>
      </c>
      <c r="J26" s="107">
        <v>13809</v>
      </c>
      <c r="K26" s="107">
        <v>13809</v>
      </c>
    </row>
    <row r="27" spans="1:11" ht="18" customHeight="1">
      <c r="A27" s="106" t="s">
        <v>227</v>
      </c>
      <c r="B27" s="107">
        <v>800</v>
      </c>
      <c r="C27" s="9" t="s">
        <v>28</v>
      </c>
      <c r="D27" s="9" t="s">
        <v>28</v>
      </c>
      <c r="E27" s="9" t="s">
        <v>28</v>
      </c>
      <c r="F27" s="9" t="s">
        <v>28</v>
      </c>
      <c r="G27" s="9" t="s">
        <v>28</v>
      </c>
      <c r="H27" s="9" t="s">
        <v>28</v>
      </c>
      <c r="I27" s="9" t="s">
        <v>28</v>
      </c>
      <c r="J27" s="107">
        <v>800</v>
      </c>
      <c r="K27" s="107">
        <v>800</v>
      </c>
    </row>
    <row r="28" spans="1:11" ht="18" customHeight="1">
      <c r="A28" s="4" t="s">
        <v>228</v>
      </c>
      <c r="B28" s="11">
        <v>15270</v>
      </c>
      <c r="C28" s="9" t="s">
        <v>28</v>
      </c>
      <c r="D28" s="9" t="s">
        <v>28</v>
      </c>
      <c r="E28" s="9" t="s">
        <v>28</v>
      </c>
      <c r="F28" s="9" t="s">
        <v>28</v>
      </c>
      <c r="G28" s="9" t="s">
        <v>28</v>
      </c>
      <c r="H28" s="9" t="s">
        <v>28</v>
      </c>
      <c r="I28" s="9" t="s">
        <v>28</v>
      </c>
      <c r="J28" s="10">
        <v>15270</v>
      </c>
      <c r="K28" s="10">
        <v>15270</v>
      </c>
    </row>
    <row r="29" spans="1:11" ht="18" customHeight="1">
      <c r="A29" s="4" t="s">
        <v>229</v>
      </c>
      <c r="B29" s="11">
        <v>2350</v>
      </c>
      <c r="C29" s="9" t="s">
        <v>28</v>
      </c>
      <c r="D29" s="9" t="s">
        <v>28</v>
      </c>
      <c r="E29" s="9" t="s">
        <v>28</v>
      </c>
      <c r="F29" s="9" t="s">
        <v>28</v>
      </c>
      <c r="G29" s="9" t="s">
        <v>28</v>
      </c>
      <c r="H29" s="9" t="s">
        <v>28</v>
      </c>
      <c r="I29" s="9" t="s">
        <v>28</v>
      </c>
      <c r="J29" s="10">
        <v>2350</v>
      </c>
      <c r="K29" s="10">
        <v>2350</v>
      </c>
    </row>
    <row r="30" spans="1:11" ht="18" customHeight="1">
      <c r="A30" s="4" t="s">
        <v>230</v>
      </c>
      <c r="B30" s="11">
        <v>379</v>
      </c>
      <c r="C30" s="9" t="s">
        <v>28</v>
      </c>
      <c r="D30" s="9" t="s">
        <v>28</v>
      </c>
      <c r="E30" s="9" t="s">
        <v>28</v>
      </c>
      <c r="F30" s="9" t="s">
        <v>28</v>
      </c>
      <c r="G30" s="9" t="s">
        <v>28</v>
      </c>
      <c r="H30" s="9" t="s">
        <v>28</v>
      </c>
      <c r="I30" s="9" t="s">
        <v>28</v>
      </c>
      <c r="J30" s="10">
        <v>379</v>
      </c>
      <c r="K30" s="10">
        <v>379</v>
      </c>
    </row>
    <row r="31" spans="1:11" ht="18" customHeight="1">
      <c r="A31" s="4" t="s">
        <v>231</v>
      </c>
      <c r="B31" s="11">
        <v>28</v>
      </c>
      <c r="C31" s="9" t="s">
        <v>28</v>
      </c>
      <c r="D31" s="9" t="s">
        <v>28</v>
      </c>
      <c r="E31" s="9" t="s">
        <v>28</v>
      </c>
      <c r="F31" s="9" t="s">
        <v>28</v>
      </c>
      <c r="G31" s="9" t="s">
        <v>28</v>
      </c>
      <c r="H31" s="9" t="s">
        <v>28</v>
      </c>
      <c r="I31" s="9" t="s">
        <v>28</v>
      </c>
      <c r="J31" s="10">
        <v>28</v>
      </c>
      <c r="K31" s="10">
        <v>28</v>
      </c>
    </row>
    <row r="32" spans="1:11" ht="18" customHeight="1">
      <c r="A32" s="4" t="s">
        <v>232</v>
      </c>
      <c r="B32" s="11">
        <v>270</v>
      </c>
      <c r="C32" s="9" t="s">
        <v>28</v>
      </c>
      <c r="D32" s="9" t="s">
        <v>28</v>
      </c>
      <c r="E32" s="9" t="s">
        <v>28</v>
      </c>
      <c r="F32" s="9" t="s">
        <v>28</v>
      </c>
      <c r="G32" s="9" t="s">
        <v>28</v>
      </c>
      <c r="H32" s="9" t="s">
        <v>28</v>
      </c>
      <c r="I32" s="9" t="s">
        <v>28</v>
      </c>
      <c r="J32" s="10">
        <v>270</v>
      </c>
      <c r="K32" s="10">
        <v>270</v>
      </c>
    </row>
    <row r="33" spans="1:11" ht="18" customHeight="1">
      <c r="A33" s="4" t="s">
        <v>233</v>
      </c>
      <c r="B33" s="11">
        <v>24</v>
      </c>
      <c r="C33" s="9" t="s">
        <v>28</v>
      </c>
      <c r="D33" s="9" t="s">
        <v>28</v>
      </c>
      <c r="E33" s="9" t="s">
        <v>28</v>
      </c>
      <c r="F33" s="9" t="s">
        <v>28</v>
      </c>
      <c r="G33" s="9" t="s">
        <v>28</v>
      </c>
      <c r="H33" s="9" t="s">
        <v>28</v>
      </c>
      <c r="I33" s="9" t="s">
        <v>28</v>
      </c>
      <c r="J33" s="10">
        <v>24</v>
      </c>
      <c r="K33" s="10">
        <v>24</v>
      </c>
    </row>
    <row r="34" spans="1:11" ht="18" customHeight="1">
      <c r="A34" s="4" t="s">
        <v>234</v>
      </c>
      <c r="B34" s="11">
        <v>60</v>
      </c>
      <c r="C34" s="9" t="s">
        <v>28</v>
      </c>
      <c r="D34" s="9" t="s">
        <v>28</v>
      </c>
      <c r="E34" s="9" t="s">
        <v>28</v>
      </c>
      <c r="F34" s="9" t="s">
        <v>28</v>
      </c>
      <c r="G34" s="9" t="s">
        <v>28</v>
      </c>
      <c r="H34" s="9" t="s">
        <v>28</v>
      </c>
      <c r="I34" s="9" t="s">
        <v>28</v>
      </c>
      <c r="J34" s="10">
        <v>60</v>
      </c>
      <c r="K34" s="10">
        <v>60</v>
      </c>
    </row>
    <row r="35" spans="1:11" ht="18" customHeight="1">
      <c r="A35" s="4" t="s">
        <v>235</v>
      </c>
      <c r="B35" s="11">
        <v>309</v>
      </c>
      <c r="C35" s="9" t="s">
        <v>28</v>
      </c>
      <c r="D35" s="9" t="s">
        <v>28</v>
      </c>
      <c r="E35" s="9" t="s">
        <v>28</v>
      </c>
      <c r="F35" s="9" t="s">
        <v>28</v>
      </c>
      <c r="G35" s="9" t="s">
        <v>28</v>
      </c>
      <c r="H35" s="9" t="s">
        <v>28</v>
      </c>
      <c r="I35" s="9" t="s">
        <v>28</v>
      </c>
      <c r="J35" s="10">
        <v>309</v>
      </c>
      <c r="K35" s="10">
        <v>309</v>
      </c>
    </row>
    <row r="36" spans="1:11" ht="18" customHeight="1">
      <c r="A36" s="4" t="s">
        <v>236</v>
      </c>
      <c r="B36" s="11">
        <v>2805</v>
      </c>
      <c r="C36" s="9" t="s">
        <v>28</v>
      </c>
      <c r="D36" s="9" t="s">
        <v>28</v>
      </c>
      <c r="E36" s="9" t="s">
        <v>28</v>
      </c>
      <c r="F36" s="9" t="s">
        <v>28</v>
      </c>
      <c r="G36" s="9" t="s">
        <v>28</v>
      </c>
      <c r="H36" s="9" t="s">
        <v>28</v>
      </c>
      <c r="I36" s="9" t="s">
        <v>28</v>
      </c>
      <c r="J36" s="10">
        <v>2805</v>
      </c>
      <c r="K36" s="10">
        <v>2805</v>
      </c>
    </row>
    <row r="37" spans="1:11" ht="18" customHeight="1">
      <c r="A37" s="4" t="s">
        <v>237</v>
      </c>
      <c r="B37" s="11">
        <v>400</v>
      </c>
      <c r="C37" s="9" t="s">
        <v>28</v>
      </c>
      <c r="D37" s="9" t="s">
        <v>28</v>
      </c>
      <c r="E37" s="9" t="s">
        <v>28</v>
      </c>
      <c r="F37" s="9" t="s">
        <v>28</v>
      </c>
      <c r="G37" s="9" t="s">
        <v>28</v>
      </c>
      <c r="H37" s="9" t="s">
        <v>28</v>
      </c>
      <c r="I37" s="9" t="s">
        <v>28</v>
      </c>
      <c r="J37" s="10">
        <v>400</v>
      </c>
      <c r="K37" s="10">
        <v>400</v>
      </c>
    </row>
    <row r="38" spans="1:11" ht="18" customHeight="1">
      <c r="A38" s="4" t="s">
        <v>238</v>
      </c>
      <c r="B38" s="11">
        <v>4237</v>
      </c>
      <c r="C38" s="9" t="s">
        <v>28</v>
      </c>
      <c r="D38" s="9" t="s">
        <v>28</v>
      </c>
      <c r="E38" s="9" t="s">
        <v>28</v>
      </c>
      <c r="F38" s="9" t="s">
        <v>28</v>
      </c>
      <c r="G38" s="9" t="s">
        <v>28</v>
      </c>
      <c r="H38" s="9" t="s">
        <v>28</v>
      </c>
      <c r="I38" s="9" t="s">
        <v>28</v>
      </c>
      <c r="J38" s="10">
        <v>4237</v>
      </c>
      <c r="K38" s="10">
        <v>4237</v>
      </c>
    </row>
    <row r="39" spans="1:11" ht="18" customHeight="1">
      <c r="A39" s="4" t="s">
        <v>239</v>
      </c>
      <c r="B39" s="11">
        <v>210</v>
      </c>
      <c r="C39" s="9" t="s">
        <v>28</v>
      </c>
      <c r="D39" s="9" t="s">
        <v>28</v>
      </c>
      <c r="E39" s="9" t="s">
        <v>28</v>
      </c>
      <c r="F39" s="9" t="s">
        <v>28</v>
      </c>
      <c r="G39" s="9" t="s">
        <v>28</v>
      </c>
      <c r="H39" s="9" t="s">
        <v>28</v>
      </c>
      <c r="I39" s="9" t="s">
        <v>28</v>
      </c>
      <c r="J39" s="10">
        <v>210</v>
      </c>
      <c r="K39" s="10">
        <v>210</v>
      </c>
    </row>
    <row r="40" spans="1:11" ht="18" customHeight="1">
      <c r="A40" s="4" t="s">
        <v>240</v>
      </c>
      <c r="B40" s="11">
        <v>10097</v>
      </c>
      <c r="C40" s="9" t="s">
        <v>28</v>
      </c>
      <c r="D40" s="9" t="s">
        <v>28</v>
      </c>
      <c r="E40" s="9" t="s">
        <v>28</v>
      </c>
      <c r="F40" s="9" t="s">
        <v>28</v>
      </c>
      <c r="G40" s="9" t="s">
        <v>28</v>
      </c>
      <c r="H40" s="9" t="s">
        <v>28</v>
      </c>
      <c r="I40" s="9" t="s">
        <v>28</v>
      </c>
      <c r="J40" s="10">
        <v>10097</v>
      </c>
      <c r="K40" s="10">
        <v>10097</v>
      </c>
    </row>
    <row r="41" spans="1:11" ht="18" customHeight="1">
      <c r="A41" s="4" t="s">
        <v>241</v>
      </c>
      <c r="B41" s="11">
        <v>4184</v>
      </c>
      <c r="C41" s="9" t="s">
        <v>28</v>
      </c>
      <c r="D41" s="9" t="s">
        <v>28</v>
      </c>
      <c r="E41" s="9" t="s">
        <v>28</v>
      </c>
      <c r="F41" s="9" t="s">
        <v>28</v>
      </c>
      <c r="G41" s="9" t="s">
        <v>28</v>
      </c>
      <c r="H41" s="9" t="s">
        <v>28</v>
      </c>
      <c r="I41" s="9" t="s">
        <v>28</v>
      </c>
      <c r="J41" s="10">
        <v>4184</v>
      </c>
      <c r="K41" s="10">
        <v>4184</v>
      </c>
    </row>
    <row r="42" spans="1:11" ht="18" customHeight="1">
      <c r="A42" s="4" t="s">
        <v>242</v>
      </c>
      <c r="B42" s="11">
        <v>35</v>
      </c>
      <c r="C42" s="9" t="s">
        <v>28</v>
      </c>
      <c r="D42" s="9" t="s">
        <v>28</v>
      </c>
      <c r="E42" s="9" t="s">
        <v>28</v>
      </c>
      <c r="F42" s="9" t="s">
        <v>28</v>
      </c>
      <c r="G42" s="9" t="s">
        <v>28</v>
      </c>
      <c r="H42" s="9" t="s">
        <v>28</v>
      </c>
      <c r="I42" s="9" t="s">
        <v>28</v>
      </c>
      <c r="J42" s="10">
        <v>35</v>
      </c>
      <c r="K42" s="10">
        <v>35</v>
      </c>
    </row>
    <row r="43" spans="1:11" ht="18" customHeight="1">
      <c r="A43" s="4" t="s">
        <v>243</v>
      </c>
      <c r="B43" s="11">
        <v>1230</v>
      </c>
      <c r="C43" s="9" t="s">
        <v>28</v>
      </c>
      <c r="D43" s="9" t="s">
        <v>28</v>
      </c>
      <c r="E43" s="9" t="s">
        <v>28</v>
      </c>
      <c r="F43" s="9" t="s">
        <v>28</v>
      </c>
      <c r="G43" s="9" t="s">
        <v>28</v>
      </c>
      <c r="H43" s="9" t="s">
        <v>28</v>
      </c>
      <c r="I43" s="9" t="s">
        <v>28</v>
      </c>
      <c r="J43" s="10">
        <v>1230</v>
      </c>
      <c r="K43" s="10">
        <v>1230</v>
      </c>
    </row>
    <row r="44" spans="1:11" ht="18" customHeight="1">
      <c r="A44" s="4" t="s">
        <v>244</v>
      </c>
      <c r="B44" s="11">
        <v>1931</v>
      </c>
      <c r="C44" s="9" t="s">
        <v>28</v>
      </c>
      <c r="D44" s="9" t="s">
        <v>28</v>
      </c>
      <c r="E44" s="9" t="s">
        <v>28</v>
      </c>
      <c r="F44" s="9" t="s">
        <v>28</v>
      </c>
      <c r="G44" s="9" t="s">
        <v>28</v>
      </c>
      <c r="H44" s="9" t="s">
        <v>28</v>
      </c>
      <c r="I44" s="9" t="s">
        <v>28</v>
      </c>
      <c r="J44" s="10">
        <v>1931</v>
      </c>
      <c r="K44" s="10">
        <v>1931</v>
      </c>
    </row>
    <row r="45" spans="1:11" ht="18" customHeight="1">
      <c r="A45" s="4" t="s">
        <v>245</v>
      </c>
      <c r="B45" s="11">
        <v>2265</v>
      </c>
      <c r="C45" s="9" t="s">
        <v>28</v>
      </c>
      <c r="D45" s="9" t="s">
        <v>28</v>
      </c>
      <c r="E45" s="9" t="s">
        <v>28</v>
      </c>
      <c r="F45" s="9" t="s">
        <v>28</v>
      </c>
      <c r="G45" s="9" t="s">
        <v>28</v>
      </c>
      <c r="H45" s="9" t="s">
        <v>28</v>
      </c>
      <c r="I45" s="9" t="s">
        <v>28</v>
      </c>
      <c r="J45" s="10">
        <v>2265</v>
      </c>
      <c r="K45" s="10">
        <v>2265</v>
      </c>
    </row>
    <row r="46" spans="1:11" ht="18" customHeight="1">
      <c r="A46" s="4" t="s">
        <v>796</v>
      </c>
      <c r="B46" s="11">
        <v>660</v>
      </c>
      <c r="C46" s="9" t="s">
        <v>28</v>
      </c>
      <c r="D46" s="9" t="s">
        <v>28</v>
      </c>
      <c r="E46" s="9" t="s">
        <v>28</v>
      </c>
      <c r="F46" s="9" t="s">
        <v>28</v>
      </c>
      <c r="G46" s="9" t="s">
        <v>28</v>
      </c>
      <c r="H46" s="9" t="s">
        <v>28</v>
      </c>
      <c r="I46" s="9" t="s">
        <v>28</v>
      </c>
      <c r="J46" s="10">
        <v>660</v>
      </c>
      <c r="K46" s="10">
        <v>660</v>
      </c>
    </row>
    <row r="47" spans="1:11" ht="18" customHeight="1">
      <c r="A47" s="2" t="s">
        <v>5</v>
      </c>
      <c r="B47" s="11">
        <f>SUM(B13:B46)</f>
        <v>198501</v>
      </c>
      <c r="C47" s="9" t="s">
        <v>28</v>
      </c>
      <c r="D47" s="9" t="s">
        <v>28</v>
      </c>
      <c r="E47" s="9" t="s">
        <v>28</v>
      </c>
      <c r="F47" s="9" t="s">
        <v>28</v>
      </c>
      <c r="G47" s="9" t="s">
        <v>28</v>
      </c>
      <c r="H47" s="9" t="s">
        <v>28</v>
      </c>
      <c r="I47" s="9" t="s">
        <v>28</v>
      </c>
      <c r="J47" s="10">
        <f>SUM(J28:J45)</f>
        <v>46084</v>
      </c>
      <c r="K47" s="11">
        <f>SUM(K28:K45)</f>
        <v>46084</v>
      </c>
    </row>
  </sheetData>
  <sheetProtection/>
  <printOptions horizontalCentered="1"/>
  <pageMargins left="0.5905511811023623" right="0.5905511811023623" top="0.984251968503937" bottom="0.7874015748031497" header="0.31496062992125984" footer="0.31496062992125984"/>
  <pageSetup fitToHeight="1" fitToWidth="1" horizontalDpi="600" verticalDpi="600" orientation="landscape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"/>
  <sheetViews>
    <sheetView view="pageBreakPreview" zoomScale="160" zoomScaleSheetLayoutView="160" workbookViewId="0" topLeftCell="A1">
      <selection activeCell="A8" sqref="A8"/>
    </sheetView>
  </sheetViews>
  <sheetFormatPr defaultColWidth="9.140625" defaultRowHeight="15" customHeight="1"/>
  <cols>
    <col min="1" max="1" width="35.57421875" style="12" customWidth="1"/>
    <col min="2" max="6" width="18.140625" style="12" customWidth="1"/>
    <col min="7" max="7" width="9.00390625" style="12" customWidth="1"/>
    <col min="8" max="16384" width="9.00390625" style="12" customWidth="1"/>
  </cols>
  <sheetData>
    <row r="1" spans="1:6" ht="21" customHeight="1">
      <c r="A1" s="12" t="s">
        <v>54</v>
      </c>
      <c r="D1" s="13"/>
      <c r="E1" s="14"/>
      <c r="F1" s="36" t="s">
        <v>807</v>
      </c>
    </row>
    <row r="2" spans="1:6" ht="21" customHeight="1">
      <c r="A2" s="145" t="s">
        <v>1</v>
      </c>
      <c r="B2" s="147" t="s">
        <v>52</v>
      </c>
      <c r="C2" s="148"/>
      <c r="D2" s="148" t="s">
        <v>53</v>
      </c>
      <c r="E2" s="148"/>
      <c r="F2" s="147" t="s">
        <v>2</v>
      </c>
    </row>
    <row r="3" spans="1:6" ht="21" customHeight="1">
      <c r="A3" s="146"/>
      <c r="B3" s="15" t="s">
        <v>4</v>
      </c>
      <c r="C3" s="15" t="s">
        <v>18</v>
      </c>
      <c r="D3" s="15" t="s">
        <v>4</v>
      </c>
      <c r="E3" s="15" t="s">
        <v>18</v>
      </c>
      <c r="F3" s="149"/>
    </row>
    <row r="4" spans="1:6" ht="24" customHeight="1">
      <c r="A4" s="16" t="s">
        <v>205</v>
      </c>
      <c r="B4" s="17">
        <v>67279</v>
      </c>
      <c r="C4" s="17" t="s">
        <v>15</v>
      </c>
      <c r="D4" s="17" t="s">
        <v>66</v>
      </c>
      <c r="E4" s="17" t="s">
        <v>15</v>
      </c>
      <c r="F4" s="17">
        <v>67279</v>
      </c>
    </row>
    <row r="5" spans="1:6" ht="24" customHeight="1">
      <c r="A5" s="16" t="s">
        <v>206</v>
      </c>
      <c r="B5" s="17">
        <v>7215</v>
      </c>
      <c r="C5" s="17" t="s">
        <v>15</v>
      </c>
      <c r="D5" s="17" t="s">
        <v>66</v>
      </c>
      <c r="E5" s="17" t="s">
        <v>15</v>
      </c>
      <c r="F5" s="17">
        <v>7215</v>
      </c>
    </row>
    <row r="6" spans="1:6" ht="24" customHeight="1">
      <c r="A6" s="16" t="s">
        <v>207</v>
      </c>
      <c r="B6" s="17">
        <v>13280</v>
      </c>
      <c r="C6" s="17" t="s">
        <v>15</v>
      </c>
      <c r="D6" s="17" t="s">
        <v>15</v>
      </c>
      <c r="E6" s="17" t="s">
        <v>15</v>
      </c>
      <c r="F6" s="17">
        <v>13280</v>
      </c>
    </row>
    <row r="7" spans="1:6" ht="24" customHeight="1">
      <c r="A7" s="16" t="s">
        <v>208</v>
      </c>
      <c r="B7" s="17">
        <v>7525</v>
      </c>
      <c r="C7" s="17" t="s">
        <v>15</v>
      </c>
      <c r="D7" s="17" t="s">
        <v>66</v>
      </c>
      <c r="E7" s="17" t="s">
        <v>15</v>
      </c>
      <c r="F7" s="17">
        <v>7525</v>
      </c>
    </row>
    <row r="8" spans="1:6" ht="24" customHeight="1">
      <c r="A8" s="16" t="s">
        <v>209</v>
      </c>
      <c r="B8" s="17">
        <v>13856</v>
      </c>
      <c r="C8" s="17" t="s">
        <v>15</v>
      </c>
      <c r="D8" s="17" t="s">
        <v>66</v>
      </c>
      <c r="E8" s="17" t="s">
        <v>15</v>
      </c>
      <c r="F8" s="17">
        <v>13856</v>
      </c>
    </row>
    <row r="9" spans="1:6" ht="24" customHeight="1">
      <c r="A9" s="16" t="s">
        <v>783</v>
      </c>
      <c r="B9" s="17">
        <v>600</v>
      </c>
      <c r="C9" s="17" t="s">
        <v>15</v>
      </c>
      <c r="D9" s="17" t="s">
        <v>66</v>
      </c>
      <c r="E9" s="17" t="s">
        <v>15</v>
      </c>
      <c r="F9" s="17">
        <v>600</v>
      </c>
    </row>
    <row r="10" spans="1:6" ht="24" customHeight="1">
      <c r="A10" s="18" t="s">
        <v>3</v>
      </c>
      <c r="B10" s="17">
        <f>SUM(B4:B9)</f>
        <v>109755</v>
      </c>
      <c r="C10" s="17" t="s">
        <v>15</v>
      </c>
      <c r="D10" s="17" t="s">
        <v>66</v>
      </c>
      <c r="E10" s="17" t="s">
        <v>15</v>
      </c>
      <c r="F10" s="17">
        <f>SUM(F4:F9)</f>
        <v>109755</v>
      </c>
    </row>
    <row r="11" ht="15" customHeight="1">
      <c r="A11" s="19"/>
    </row>
  </sheetData>
  <sheetProtection/>
  <mergeCells count="4">
    <mergeCell ref="A2:A3"/>
    <mergeCell ref="B2:C2"/>
    <mergeCell ref="D2:E2"/>
    <mergeCell ref="F2:F3"/>
  </mergeCells>
  <printOptions horizontalCentered="1"/>
  <pageMargins left="0.7874015748031497" right="0.7874015748031497" top="0.984251968503937" bottom="0.7874015748031497" header="0.31496062992125984" footer="0.31496062992125984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view="pageBreakPreview" zoomScale="115" zoomScaleSheetLayoutView="115" zoomScalePageLayoutView="0" workbookViewId="0" topLeftCell="A1">
      <selection activeCell="G2" sqref="G2"/>
    </sheetView>
  </sheetViews>
  <sheetFormatPr defaultColWidth="9.140625" defaultRowHeight="15"/>
  <cols>
    <col min="1" max="1" width="24.57421875" style="1" customWidth="1"/>
    <col min="2" max="7" width="17.7109375" style="1" customWidth="1"/>
    <col min="8" max="16384" width="9.00390625" style="1" customWidth="1"/>
  </cols>
  <sheetData>
    <row r="1" spans="1:7" ht="24" customHeight="1">
      <c r="A1" s="1" t="s">
        <v>19</v>
      </c>
      <c r="G1" s="5" t="s">
        <v>812</v>
      </c>
    </row>
    <row r="2" spans="1:7" ht="24" customHeight="1">
      <c r="A2" s="2" t="s">
        <v>20</v>
      </c>
      <c r="B2" s="2" t="s">
        <v>21</v>
      </c>
      <c r="C2" s="2" t="s">
        <v>22</v>
      </c>
      <c r="D2" s="2" t="s">
        <v>23</v>
      </c>
      <c r="E2" s="2" t="s">
        <v>24</v>
      </c>
      <c r="F2" s="3" t="s">
        <v>25</v>
      </c>
      <c r="G2" s="3" t="s">
        <v>26</v>
      </c>
    </row>
    <row r="3" spans="1:7" ht="18" customHeight="1">
      <c r="A3" s="4" t="s">
        <v>0</v>
      </c>
      <c r="B3" s="6">
        <v>810000</v>
      </c>
      <c r="C3" s="6" t="s">
        <v>14</v>
      </c>
      <c r="D3" s="6" t="s">
        <v>14</v>
      </c>
      <c r="E3" s="6" t="s">
        <v>14</v>
      </c>
      <c r="F3" s="6">
        <v>810000</v>
      </c>
      <c r="G3" s="6">
        <v>810000</v>
      </c>
    </row>
    <row r="4" spans="1:7" ht="18" customHeight="1">
      <c r="A4" s="4" t="s">
        <v>188</v>
      </c>
      <c r="B4" s="6">
        <v>215000</v>
      </c>
      <c r="C4" s="6" t="s">
        <v>14</v>
      </c>
      <c r="D4" s="6" t="s">
        <v>14</v>
      </c>
      <c r="E4" s="6" t="s">
        <v>14</v>
      </c>
      <c r="F4" s="6">
        <v>215000</v>
      </c>
      <c r="G4" s="6">
        <v>215000</v>
      </c>
    </row>
    <row r="5" spans="1:7" ht="18" customHeight="1">
      <c r="A5" s="4" t="s">
        <v>189</v>
      </c>
      <c r="B5" s="6">
        <v>6000</v>
      </c>
      <c r="C5" s="6" t="s">
        <v>14</v>
      </c>
      <c r="D5" s="6" t="s">
        <v>14</v>
      </c>
      <c r="E5" s="6" t="s">
        <v>14</v>
      </c>
      <c r="F5" s="6">
        <v>6000</v>
      </c>
      <c r="G5" s="6">
        <v>6000</v>
      </c>
    </row>
    <row r="6" spans="1:7" ht="18" customHeight="1">
      <c r="A6" s="4" t="s">
        <v>190</v>
      </c>
      <c r="B6" s="6">
        <v>22673</v>
      </c>
      <c r="C6" s="6" t="s">
        <v>14</v>
      </c>
      <c r="D6" s="6" t="s">
        <v>14</v>
      </c>
      <c r="E6" s="6" t="s">
        <v>14</v>
      </c>
      <c r="F6" s="6">
        <v>22673</v>
      </c>
      <c r="G6" s="6">
        <v>22673</v>
      </c>
    </row>
    <row r="7" spans="1:7" ht="18" customHeight="1">
      <c r="A7" s="4" t="s">
        <v>191</v>
      </c>
      <c r="B7" s="6">
        <v>7000</v>
      </c>
      <c r="C7" s="6" t="s">
        <v>14</v>
      </c>
      <c r="D7" s="6" t="s">
        <v>14</v>
      </c>
      <c r="E7" s="6" t="s">
        <v>14</v>
      </c>
      <c r="F7" s="6">
        <v>7000</v>
      </c>
      <c r="G7" s="6">
        <v>7000</v>
      </c>
    </row>
    <row r="8" spans="1:7" ht="18" customHeight="1">
      <c r="A8" s="4" t="s">
        <v>192</v>
      </c>
      <c r="B8" s="6">
        <v>6000</v>
      </c>
      <c r="C8" s="6" t="s">
        <v>14</v>
      </c>
      <c r="D8" s="6" t="s">
        <v>14</v>
      </c>
      <c r="E8" s="6" t="s">
        <v>14</v>
      </c>
      <c r="F8" s="6">
        <v>6000</v>
      </c>
      <c r="G8" s="6">
        <v>6000</v>
      </c>
    </row>
    <row r="9" spans="1:7" ht="18" customHeight="1">
      <c r="A9" s="4" t="s">
        <v>193</v>
      </c>
      <c r="B9" s="6">
        <v>6001</v>
      </c>
      <c r="C9" s="6" t="s">
        <v>14</v>
      </c>
      <c r="D9" s="6" t="s">
        <v>14</v>
      </c>
      <c r="E9" s="6" t="s">
        <v>14</v>
      </c>
      <c r="F9" s="6">
        <v>6001</v>
      </c>
      <c r="G9" s="6">
        <v>6001</v>
      </c>
    </row>
    <row r="10" spans="1:7" ht="18" customHeight="1">
      <c r="A10" s="4" t="s">
        <v>194</v>
      </c>
      <c r="B10" s="6">
        <v>2000</v>
      </c>
      <c r="C10" s="6" t="s">
        <v>14</v>
      </c>
      <c r="D10" s="6" t="s">
        <v>14</v>
      </c>
      <c r="E10" s="6" t="s">
        <v>14</v>
      </c>
      <c r="F10" s="6">
        <v>2000</v>
      </c>
      <c r="G10" s="6">
        <v>2000</v>
      </c>
    </row>
    <row r="11" spans="1:7" ht="18" customHeight="1">
      <c r="A11" s="4" t="s">
        <v>195</v>
      </c>
      <c r="B11" s="6">
        <v>2000</v>
      </c>
      <c r="C11" s="6" t="s">
        <v>14</v>
      </c>
      <c r="D11" s="6" t="s">
        <v>14</v>
      </c>
      <c r="E11" s="6" t="s">
        <v>14</v>
      </c>
      <c r="F11" s="6">
        <v>2000</v>
      </c>
      <c r="G11" s="6">
        <v>2000</v>
      </c>
    </row>
    <row r="12" spans="1:7" ht="18" customHeight="1">
      <c r="A12" s="4" t="s">
        <v>196</v>
      </c>
      <c r="B12" s="6">
        <v>81186</v>
      </c>
      <c r="C12" s="6" t="s">
        <v>14</v>
      </c>
      <c r="D12" s="6" t="s">
        <v>14</v>
      </c>
      <c r="E12" s="6" t="s">
        <v>14</v>
      </c>
      <c r="F12" s="6">
        <v>81186</v>
      </c>
      <c r="G12" s="6">
        <v>81186</v>
      </c>
    </row>
    <row r="13" spans="1:7" ht="18" customHeight="1">
      <c r="A13" s="4" t="s">
        <v>197</v>
      </c>
      <c r="B13" s="6">
        <v>3350</v>
      </c>
      <c r="C13" s="6" t="s">
        <v>14</v>
      </c>
      <c r="D13" s="6" t="s">
        <v>14</v>
      </c>
      <c r="E13" s="6" t="s">
        <v>14</v>
      </c>
      <c r="F13" s="6">
        <v>3350</v>
      </c>
      <c r="G13" s="6">
        <v>3350</v>
      </c>
    </row>
    <row r="14" spans="1:7" ht="18" customHeight="1">
      <c r="A14" s="4" t="s">
        <v>198</v>
      </c>
      <c r="B14" s="6">
        <v>9000</v>
      </c>
      <c r="C14" s="6" t="s">
        <v>14</v>
      </c>
      <c r="D14" s="6" t="s">
        <v>14</v>
      </c>
      <c r="E14" s="6" t="s">
        <v>14</v>
      </c>
      <c r="F14" s="6">
        <v>9000</v>
      </c>
      <c r="G14" s="6">
        <v>9000</v>
      </c>
    </row>
    <row r="15" spans="1:7" ht="18" customHeight="1">
      <c r="A15" s="4" t="s">
        <v>199</v>
      </c>
      <c r="B15" s="6">
        <v>48300</v>
      </c>
      <c r="C15" s="6" t="s">
        <v>14</v>
      </c>
      <c r="D15" s="6" t="s">
        <v>14</v>
      </c>
      <c r="E15" s="6" t="s">
        <v>14</v>
      </c>
      <c r="F15" s="6">
        <v>48300</v>
      </c>
      <c r="G15" s="6">
        <v>48300</v>
      </c>
    </row>
    <row r="16" spans="1:7" ht="18" customHeight="1">
      <c r="A16" s="4" t="s">
        <v>200</v>
      </c>
      <c r="B16" s="6">
        <v>12678</v>
      </c>
      <c r="C16" s="6" t="s">
        <v>14</v>
      </c>
      <c r="D16" s="6" t="s">
        <v>14</v>
      </c>
      <c r="E16" s="6" t="s">
        <v>14</v>
      </c>
      <c r="F16" s="6">
        <v>12678</v>
      </c>
      <c r="G16" s="6">
        <v>12678</v>
      </c>
    </row>
    <row r="17" spans="1:7" ht="18" customHeight="1">
      <c r="A17" s="4" t="s">
        <v>201</v>
      </c>
      <c r="B17" s="6">
        <v>15605</v>
      </c>
      <c r="C17" s="6" t="s">
        <v>14</v>
      </c>
      <c r="D17" s="6" t="s">
        <v>14</v>
      </c>
      <c r="E17" s="6" t="s">
        <v>14</v>
      </c>
      <c r="F17" s="6">
        <v>15605</v>
      </c>
      <c r="G17" s="6">
        <v>15605</v>
      </c>
    </row>
    <row r="18" spans="1:7" ht="18" customHeight="1">
      <c r="A18" s="4" t="s">
        <v>202</v>
      </c>
      <c r="B18" s="6">
        <v>1363</v>
      </c>
      <c r="C18" s="6" t="s">
        <v>14</v>
      </c>
      <c r="D18" s="6" t="s">
        <v>14</v>
      </c>
      <c r="E18" s="6" t="s">
        <v>14</v>
      </c>
      <c r="F18" s="6">
        <v>1363</v>
      </c>
      <c r="G18" s="6">
        <v>1363</v>
      </c>
    </row>
    <row r="19" spans="1:7" ht="18" customHeight="1">
      <c r="A19" s="4" t="s">
        <v>203</v>
      </c>
      <c r="B19" s="6">
        <v>2844</v>
      </c>
      <c r="C19" s="6" t="s">
        <v>14</v>
      </c>
      <c r="D19" s="6" t="s">
        <v>14</v>
      </c>
      <c r="E19" s="6" t="s">
        <v>14</v>
      </c>
      <c r="F19" s="6">
        <v>2844</v>
      </c>
      <c r="G19" s="6">
        <v>2844</v>
      </c>
    </row>
    <row r="20" spans="1:7" ht="18" customHeight="1">
      <c r="A20" s="4" t="s">
        <v>204</v>
      </c>
      <c r="B20" s="6">
        <v>6144</v>
      </c>
      <c r="C20" s="6" t="s">
        <v>14</v>
      </c>
      <c r="D20" s="6" t="s">
        <v>14</v>
      </c>
      <c r="E20" s="6" t="s">
        <v>14</v>
      </c>
      <c r="F20" s="6">
        <v>6144</v>
      </c>
      <c r="G20" s="6">
        <v>6144</v>
      </c>
    </row>
    <row r="21" spans="1:7" ht="24" customHeight="1">
      <c r="A21" s="2" t="s">
        <v>27</v>
      </c>
      <c r="B21" s="6">
        <f>SUM(B3:B20)</f>
        <v>1257144</v>
      </c>
      <c r="C21" s="6" t="s">
        <v>14</v>
      </c>
      <c r="D21" s="6" t="s">
        <v>14</v>
      </c>
      <c r="E21" s="6" t="s">
        <v>14</v>
      </c>
      <c r="F21" s="6">
        <f>SUM(F3:F20)</f>
        <v>1257144</v>
      </c>
      <c r="G21" s="6">
        <f>SUM(G3:G20)</f>
        <v>1257144</v>
      </c>
    </row>
  </sheetData>
  <sheetProtection/>
  <printOptions horizontalCentered="1"/>
  <pageMargins left="0.7874015748031497" right="0.7874015748031497" top="0.984251968503937" bottom="0.7874015748031497" header="0.31496062992125984" footer="0.31496062992125984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view="pageBreakPreview" zoomScale="130" zoomScaleSheetLayoutView="130" workbookViewId="0" topLeftCell="A1">
      <selection activeCell="E9" sqref="E9"/>
    </sheetView>
  </sheetViews>
  <sheetFormatPr defaultColWidth="9.140625" defaultRowHeight="24" customHeight="1"/>
  <cols>
    <col min="1" max="1" width="39.421875" style="12" bestFit="1" customWidth="1"/>
    <col min="2" max="3" width="17.140625" style="12" customWidth="1"/>
    <col min="4" max="4" width="6.57421875" style="12" customWidth="1"/>
    <col min="5" max="5" width="39.421875" style="12" bestFit="1" customWidth="1"/>
    <col min="6" max="7" width="17.140625" style="12" customWidth="1"/>
    <col min="8" max="8" width="9.421875" style="12" customWidth="1"/>
    <col min="9" max="16384" width="9.00390625" style="12" customWidth="1"/>
  </cols>
  <sheetData>
    <row r="1" spans="1:8" ht="24" customHeight="1">
      <c r="A1" s="12" t="s">
        <v>55</v>
      </c>
      <c r="C1" s="36" t="s">
        <v>807</v>
      </c>
      <c r="E1" s="12" t="s">
        <v>58</v>
      </c>
      <c r="G1" s="36" t="s">
        <v>807</v>
      </c>
      <c r="H1" s="20"/>
    </row>
    <row r="2" spans="1:7" ht="24" customHeight="1">
      <c r="A2" s="22" t="s">
        <v>59</v>
      </c>
      <c r="B2" s="22" t="s">
        <v>56</v>
      </c>
      <c r="C2" s="22" t="s">
        <v>57</v>
      </c>
      <c r="E2" s="22" t="s">
        <v>59</v>
      </c>
      <c r="F2" s="22" t="s">
        <v>56</v>
      </c>
      <c r="G2" s="22" t="s">
        <v>57</v>
      </c>
    </row>
    <row r="3" spans="1:7" ht="12" customHeight="1">
      <c r="A3" s="28" t="s">
        <v>806</v>
      </c>
      <c r="B3" s="29"/>
      <c r="C3" s="29"/>
      <c r="E3" s="28" t="s">
        <v>186</v>
      </c>
      <c r="F3" s="29"/>
      <c r="G3" s="29"/>
    </row>
    <row r="4" spans="1:7" ht="24" customHeight="1">
      <c r="A4" s="26" t="s">
        <v>61</v>
      </c>
      <c r="B4" s="27">
        <f>SUM(B5:B6)</f>
        <v>12425</v>
      </c>
      <c r="C4" s="27">
        <f>SUM(C5:C6)</f>
        <v>6834</v>
      </c>
      <c r="E4" s="26" t="s">
        <v>183</v>
      </c>
      <c r="F4" s="27">
        <f>SUM(F5:F6)</f>
        <v>6549</v>
      </c>
      <c r="G4" s="27">
        <f>SUM(G5:G6)</f>
        <v>1531</v>
      </c>
    </row>
    <row r="5" spans="1:7" ht="24" customHeight="1">
      <c r="A5" s="26" t="s">
        <v>64</v>
      </c>
      <c r="B5" s="27">
        <v>0</v>
      </c>
      <c r="C5" s="94">
        <v>0</v>
      </c>
      <c r="E5" s="26" t="s">
        <v>64</v>
      </c>
      <c r="F5" s="27">
        <v>0</v>
      </c>
      <c r="G5" s="94">
        <v>0</v>
      </c>
    </row>
    <row r="6" spans="1:7" ht="24" customHeight="1">
      <c r="A6" s="26" t="s">
        <v>65</v>
      </c>
      <c r="B6" s="27">
        <v>12425</v>
      </c>
      <c r="C6" s="27">
        <v>6834</v>
      </c>
      <c r="E6" s="26" t="s">
        <v>65</v>
      </c>
      <c r="F6" s="27">
        <v>6549</v>
      </c>
      <c r="G6" s="94">
        <v>1531</v>
      </c>
    </row>
    <row r="7" spans="1:7" ht="24" customHeight="1">
      <c r="A7" s="23" t="s">
        <v>62</v>
      </c>
      <c r="B7" s="24">
        <f>SUM(B8:B13)</f>
        <v>3385</v>
      </c>
      <c r="C7" s="24">
        <f>SUM(C8:C13)</f>
        <v>0</v>
      </c>
      <c r="E7" s="23" t="s">
        <v>184</v>
      </c>
      <c r="F7" s="24">
        <f>SUM(F8:F13)</f>
        <v>1172</v>
      </c>
      <c r="G7" s="24">
        <f>SUM(G8:G13)</f>
        <v>0</v>
      </c>
    </row>
    <row r="8" spans="1:7" ht="24" customHeight="1">
      <c r="A8" s="92" t="s">
        <v>784</v>
      </c>
      <c r="B8" s="24">
        <v>372</v>
      </c>
      <c r="C8" s="24">
        <v>0</v>
      </c>
      <c r="E8" s="93" t="s">
        <v>784</v>
      </c>
      <c r="F8" s="25">
        <v>39</v>
      </c>
      <c r="G8" s="24">
        <v>0</v>
      </c>
    </row>
    <row r="9" spans="1:7" ht="24" customHeight="1">
      <c r="A9" s="93" t="s">
        <v>785</v>
      </c>
      <c r="B9" s="25">
        <v>28</v>
      </c>
      <c r="C9" s="24">
        <v>0</v>
      </c>
      <c r="E9" s="93" t="s">
        <v>785</v>
      </c>
      <c r="F9" s="25">
        <v>12</v>
      </c>
      <c r="G9" s="24">
        <v>0</v>
      </c>
    </row>
    <row r="10" spans="1:7" ht="24" customHeight="1">
      <c r="A10" s="92" t="s">
        <v>210</v>
      </c>
      <c r="B10" s="24">
        <v>2567</v>
      </c>
      <c r="C10" s="24">
        <v>0</v>
      </c>
      <c r="E10" s="92" t="s">
        <v>786</v>
      </c>
      <c r="F10" s="24">
        <v>59</v>
      </c>
      <c r="G10" s="24">
        <v>0</v>
      </c>
    </row>
    <row r="11" spans="1:7" ht="24" customHeight="1">
      <c r="A11" s="92" t="s">
        <v>211</v>
      </c>
      <c r="B11" s="24">
        <v>418</v>
      </c>
      <c r="C11" s="24">
        <v>0</v>
      </c>
      <c r="E11" s="92" t="s">
        <v>787</v>
      </c>
      <c r="F11" s="24">
        <v>19</v>
      </c>
      <c r="G11" s="24">
        <v>0</v>
      </c>
    </row>
    <row r="12" spans="1:7" ht="24" customHeight="1">
      <c r="A12" s="93"/>
      <c r="B12" s="25"/>
      <c r="C12" s="24"/>
      <c r="E12" s="93" t="s">
        <v>210</v>
      </c>
      <c r="F12" s="25">
        <v>349</v>
      </c>
      <c r="G12" s="24">
        <v>0</v>
      </c>
    </row>
    <row r="13" spans="1:7" ht="24" customHeight="1">
      <c r="A13" s="92"/>
      <c r="B13" s="24"/>
      <c r="C13" s="24"/>
      <c r="E13" s="92" t="s">
        <v>212</v>
      </c>
      <c r="F13" s="24">
        <v>694</v>
      </c>
      <c r="G13" s="24">
        <v>0</v>
      </c>
    </row>
    <row r="14" spans="1:7" ht="24" customHeight="1" thickBot="1">
      <c r="A14" s="31" t="s">
        <v>60</v>
      </c>
      <c r="B14" s="32">
        <f>B4+B7</f>
        <v>15810</v>
      </c>
      <c r="C14" s="32">
        <f>C4+C7</f>
        <v>6834</v>
      </c>
      <c r="E14" s="31" t="s">
        <v>60</v>
      </c>
      <c r="F14" s="32">
        <f>F4+F7</f>
        <v>7721</v>
      </c>
      <c r="G14" s="32">
        <f>G4+G7</f>
        <v>1531</v>
      </c>
    </row>
    <row r="15" spans="1:7" ht="24" customHeight="1" thickTop="1">
      <c r="A15" s="30" t="s">
        <v>63</v>
      </c>
      <c r="B15" s="27">
        <f>B14</f>
        <v>15810</v>
      </c>
      <c r="C15" s="27">
        <f>C14</f>
        <v>6834</v>
      </c>
      <c r="E15" s="30" t="s">
        <v>63</v>
      </c>
      <c r="F15" s="27">
        <f>F14</f>
        <v>7721</v>
      </c>
      <c r="G15" s="27">
        <f>G14</f>
        <v>1531</v>
      </c>
    </row>
  </sheetData>
  <sheetProtection/>
  <printOptions horizontalCentered="1"/>
  <pageMargins left="0.7874015748031497" right="0.7874015748031497" top="0.984251968503937" bottom="0.7874015748031497" header="0.31496062992125984" footer="0.31496062992125984"/>
  <pageSetup fitToHeight="1" fitToWidth="1"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"/>
  <sheetViews>
    <sheetView zoomScaleSheetLayoutView="100" workbookViewId="0" topLeftCell="A1">
      <selection activeCell="L20" sqref="L20"/>
    </sheetView>
  </sheetViews>
  <sheetFormatPr defaultColWidth="9.140625" defaultRowHeight="15" customHeight="1"/>
  <cols>
    <col min="1" max="1" width="19.00390625" style="12" customWidth="1"/>
    <col min="2" max="2" width="11.57421875" style="12" customWidth="1"/>
    <col min="3" max="3" width="14.57421875" style="12" customWidth="1"/>
    <col min="4" max="11" width="11.57421875" style="12" customWidth="1"/>
    <col min="12" max="12" width="9.00390625" style="12" customWidth="1"/>
    <col min="13" max="16384" width="9.00390625" style="12" customWidth="1"/>
  </cols>
  <sheetData>
    <row r="1" ht="15" customHeight="1">
      <c r="A1" s="12" t="s">
        <v>120</v>
      </c>
    </row>
    <row r="2" spans="1:11" ht="18" customHeight="1">
      <c r="A2" s="12" t="s">
        <v>172</v>
      </c>
      <c r="B2" s="13"/>
      <c r="C2" s="14"/>
      <c r="D2" s="14"/>
      <c r="E2" s="14"/>
      <c r="F2" s="14"/>
      <c r="G2" s="14"/>
      <c r="H2" s="14"/>
      <c r="I2" s="14"/>
      <c r="J2" s="14"/>
      <c r="K2" s="36" t="s">
        <v>807</v>
      </c>
    </row>
    <row r="3" spans="1:11" ht="15" customHeight="1">
      <c r="A3" s="145" t="s">
        <v>121</v>
      </c>
      <c r="B3" s="154" t="s">
        <v>173</v>
      </c>
      <c r="C3" s="71"/>
      <c r="D3" s="156" t="s">
        <v>123</v>
      </c>
      <c r="E3" s="158" t="s">
        <v>124</v>
      </c>
      <c r="F3" s="145" t="s">
        <v>125</v>
      </c>
      <c r="G3" s="158" t="s">
        <v>126</v>
      </c>
      <c r="H3" s="154" t="s">
        <v>127</v>
      </c>
      <c r="I3" s="75"/>
      <c r="J3" s="70"/>
      <c r="K3" s="147" t="s">
        <v>13</v>
      </c>
    </row>
    <row r="4" spans="1:11" ht="15" customHeight="1">
      <c r="A4" s="146"/>
      <c r="B4" s="155"/>
      <c r="C4" s="72" t="s">
        <v>122</v>
      </c>
      <c r="D4" s="157"/>
      <c r="E4" s="146"/>
      <c r="F4" s="146"/>
      <c r="G4" s="146"/>
      <c r="H4" s="155"/>
      <c r="I4" s="15" t="s">
        <v>128</v>
      </c>
      <c r="J4" s="15" t="s">
        <v>129</v>
      </c>
      <c r="K4" s="149"/>
    </row>
    <row r="5" spans="1:12" ht="18" customHeight="1">
      <c r="A5" s="16" t="s">
        <v>130</v>
      </c>
      <c r="B5" s="62">
        <f aca="true" t="shared" si="0" ref="B5:G5">SUM(B6:B11)</f>
        <v>1133776</v>
      </c>
      <c r="C5" s="62">
        <f t="shared" si="0"/>
        <v>103175</v>
      </c>
      <c r="D5" s="74">
        <f t="shared" si="0"/>
        <v>872373</v>
      </c>
      <c r="E5" s="62">
        <f t="shared" si="0"/>
        <v>224851</v>
      </c>
      <c r="F5" s="62">
        <f t="shared" si="0"/>
        <v>430</v>
      </c>
      <c r="G5" s="62">
        <f t="shared" si="0"/>
        <v>30684</v>
      </c>
      <c r="H5" s="62" t="s">
        <v>14</v>
      </c>
      <c r="I5" s="62" t="s">
        <v>14</v>
      </c>
      <c r="J5" s="62" t="s">
        <v>14</v>
      </c>
      <c r="K5" s="62">
        <f>SUM(K6:K11)</f>
        <v>5438</v>
      </c>
      <c r="L5" s="12" t="b">
        <f>SUM(D5:K5)=B5</f>
        <v>1</v>
      </c>
    </row>
    <row r="6" spans="1:12" ht="18" customHeight="1">
      <c r="A6" s="16" t="s">
        <v>131</v>
      </c>
      <c r="B6" s="96">
        <v>103035</v>
      </c>
      <c r="C6" s="97">
        <v>7155</v>
      </c>
      <c r="D6" s="74">
        <v>96035</v>
      </c>
      <c r="E6" s="62" t="s">
        <v>14</v>
      </c>
      <c r="F6" s="62" t="s">
        <v>14</v>
      </c>
      <c r="G6" s="62">
        <v>7000</v>
      </c>
      <c r="H6" s="62" t="s">
        <v>14</v>
      </c>
      <c r="I6" s="62" t="s">
        <v>14</v>
      </c>
      <c r="J6" s="62" t="s">
        <v>14</v>
      </c>
      <c r="K6" s="62" t="s">
        <v>14</v>
      </c>
      <c r="L6" s="12" t="b">
        <f aca="true" t="shared" si="1" ref="L6:L17">SUM(D6:K6)=B6</f>
        <v>1</v>
      </c>
    </row>
    <row r="7" spans="1:12" ht="18" customHeight="1">
      <c r="A7" s="16" t="s">
        <v>132</v>
      </c>
      <c r="B7" s="96">
        <v>278018</v>
      </c>
      <c r="C7" s="97">
        <v>13257</v>
      </c>
      <c r="D7" s="74">
        <v>275405</v>
      </c>
      <c r="E7" s="62">
        <v>2613</v>
      </c>
      <c r="F7" s="62" t="s">
        <v>14</v>
      </c>
      <c r="G7" s="62" t="s">
        <v>14</v>
      </c>
      <c r="H7" s="62" t="s">
        <v>14</v>
      </c>
      <c r="I7" s="62" t="s">
        <v>14</v>
      </c>
      <c r="J7" s="62" t="s">
        <v>14</v>
      </c>
      <c r="K7" s="62" t="s">
        <v>14</v>
      </c>
      <c r="L7" s="12" t="b">
        <f t="shared" si="1"/>
        <v>1</v>
      </c>
    </row>
    <row r="8" spans="1:12" ht="18" customHeight="1">
      <c r="A8" s="16" t="s">
        <v>133</v>
      </c>
      <c r="B8" s="96">
        <v>59352</v>
      </c>
      <c r="C8" s="97">
        <v>9799</v>
      </c>
      <c r="D8" s="74">
        <v>59352</v>
      </c>
      <c r="E8" s="62" t="s">
        <v>14</v>
      </c>
      <c r="F8" s="62" t="s">
        <v>14</v>
      </c>
      <c r="G8" s="62" t="s">
        <v>14</v>
      </c>
      <c r="H8" s="62" t="s">
        <v>14</v>
      </c>
      <c r="I8" s="62" t="s">
        <v>14</v>
      </c>
      <c r="J8" s="62" t="s">
        <v>14</v>
      </c>
      <c r="K8" s="62" t="s">
        <v>14</v>
      </c>
      <c r="L8" s="12" t="b">
        <f t="shared" si="1"/>
        <v>1</v>
      </c>
    </row>
    <row r="9" spans="1:12" ht="18" customHeight="1">
      <c r="A9" s="16" t="s">
        <v>134</v>
      </c>
      <c r="B9" s="96">
        <v>390495</v>
      </c>
      <c r="C9" s="97">
        <v>20560</v>
      </c>
      <c r="D9" s="74">
        <v>390495</v>
      </c>
      <c r="E9" s="62" t="s">
        <v>14</v>
      </c>
      <c r="F9" s="62" t="s">
        <v>14</v>
      </c>
      <c r="G9" s="62" t="s">
        <v>14</v>
      </c>
      <c r="H9" s="62" t="s">
        <v>14</v>
      </c>
      <c r="I9" s="62" t="s">
        <v>14</v>
      </c>
      <c r="J9" s="62" t="s">
        <v>14</v>
      </c>
      <c r="K9" s="62" t="s">
        <v>14</v>
      </c>
      <c r="L9" s="12" t="b">
        <f t="shared" si="1"/>
        <v>1</v>
      </c>
    </row>
    <row r="10" spans="1:12" ht="18" customHeight="1">
      <c r="A10" s="16" t="s">
        <v>135</v>
      </c>
      <c r="B10" s="96">
        <v>300863</v>
      </c>
      <c r="C10" s="97">
        <v>50391</v>
      </c>
      <c r="D10" s="74">
        <v>51086</v>
      </c>
      <c r="E10" s="62">
        <v>222238</v>
      </c>
      <c r="F10" s="62">
        <v>430</v>
      </c>
      <c r="G10" s="62">
        <v>23684</v>
      </c>
      <c r="H10" s="62" t="s">
        <v>14</v>
      </c>
      <c r="I10" s="62" t="s">
        <v>14</v>
      </c>
      <c r="J10" s="62" t="s">
        <v>14</v>
      </c>
      <c r="K10" s="62">
        <v>3425</v>
      </c>
      <c r="L10" s="12" t="b">
        <f t="shared" si="1"/>
        <v>1</v>
      </c>
    </row>
    <row r="11" spans="1:12" ht="18" customHeight="1">
      <c r="A11" s="16" t="s">
        <v>136</v>
      </c>
      <c r="B11" s="96">
        <v>2013</v>
      </c>
      <c r="C11" s="97">
        <v>2013</v>
      </c>
      <c r="D11" s="62" t="s">
        <v>14</v>
      </c>
      <c r="E11" s="62" t="s">
        <v>14</v>
      </c>
      <c r="F11" s="62" t="s">
        <v>14</v>
      </c>
      <c r="G11" s="62" t="s">
        <v>14</v>
      </c>
      <c r="H11" s="62" t="s">
        <v>14</v>
      </c>
      <c r="I11" s="62" t="s">
        <v>14</v>
      </c>
      <c r="J11" s="62" t="s">
        <v>14</v>
      </c>
      <c r="K11" s="62">
        <v>2013</v>
      </c>
      <c r="L11" s="12" t="b">
        <f t="shared" si="1"/>
        <v>1</v>
      </c>
    </row>
    <row r="12" spans="1:12" ht="18" customHeight="1">
      <c r="A12" s="16" t="s">
        <v>137</v>
      </c>
      <c r="B12" s="96">
        <f aca="true" t="shared" si="2" ref="B12:G12">SUM(B13:B16)</f>
        <v>5114520</v>
      </c>
      <c r="C12" s="97">
        <f t="shared" si="2"/>
        <v>448900</v>
      </c>
      <c r="D12" s="62">
        <f t="shared" si="2"/>
        <v>4242291</v>
      </c>
      <c r="E12" s="62">
        <f t="shared" si="2"/>
        <v>334381</v>
      </c>
      <c r="F12" s="62">
        <f t="shared" si="2"/>
        <v>358063</v>
      </c>
      <c r="G12" s="62">
        <f t="shared" si="2"/>
        <v>179785</v>
      </c>
      <c r="H12" s="62" t="s">
        <v>14</v>
      </c>
      <c r="I12" s="62" t="s">
        <v>14</v>
      </c>
      <c r="J12" s="62" t="s">
        <v>14</v>
      </c>
      <c r="K12" s="62">
        <f>SUM(K13:K16)</f>
        <v>0</v>
      </c>
      <c r="L12" s="12" t="b">
        <f t="shared" si="1"/>
        <v>1</v>
      </c>
    </row>
    <row r="13" spans="1:12" ht="18" customHeight="1">
      <c r="A13" s="16" t="s">
        <v>138</v>
      </c>
      <c r="B13" s="96">
        <v>2455675</v>
      </c>
      <c r="C13" s="97">
        <v>193293</v>
      </c>
      <c r="D13" s="74">
        <v>1746195</v>
      </c>
      <c r="E13" s="62">
        <v>334381</v>
      </c>
      <c r="F13" s="62">
        <v>268141</v>
      </c>
      <c r="G13" s="62">
        <v>106958</v>
      </c>
      <c r="H13" s="62" t="s">
        <v>14</v>
      </c>
      <c r="I13" s="62" t="s">
        <v>14</v>
      </c>
      <c r="J13" s="62" t="s">
        <v>14</v>
      </c>
      <c r="K13" s="62" t="s">
        <v>14</v>
      </c>
      <c r="L13" s="12" t="b">
        <f>SUM(D13:K13)=B13</f>
        <v>1</v>
      </c>
    </row>
    <row r="14" spans="1:12" ht="18" customHeight="1">
      <c r="A14" s="16" t="s">
        <v>139</v>
      </c>
      <c r="B14" s="62">
        <v>25424</v>
      </c>
      <c r="C14" s="73">
        <v>7399</v>
      </c>
      <c r="D14" s="74">
        <v>25424</v>
      </c>
      <c r="E14" s="62" t="s">
        <v>14</v>
      </c>
      <c r="F14" s="62" t="s">
        <v>14</v>
      </c>
      <c r="G14" s="62" t="s">
        <v>14</v>
      </c>
      <c r="H14" s="62" t="s">
        <v>14</v>
      </c>
      <c r="I14" s="62" t="s">
        <v>14</v>
      </c>
      <c r="J14" s="62" t="s">
        <v>14</v>
      </c>
      <c r="K14" s="62" t="s">
        <v>14</v>
      </c>
      <c r="L14" s="12" t="b">
        <f t="shared" si="1"/>
        <v>1</v>
      </c>
    </row>
    <row r="15" spans="1:12" ht="18" customHeight="1">
      <c r="A15" s="16" t="s">
        <v>140</v>
      </c>
      <c r="B15" s="62" t="s">
        <v>14</v>
      </c>
      <c r="C15" s="73" t="s">
        <v>14</v>
      </c>
      <c r="D15" s="74" t="s">
        <v>14</v>
      </c>
      <c r="E15" s="62" t="s">
        <v>14</v>
      </c>
      <c r="F15" s="62" t="s">
        <v>14</v>
      </c>
      <c r="G15" s="62" t="s">
        <v>14</v>
      </c>
      <c r="H15" s="62" t="s">
        <v>14</v>
      </c>
      <c r="I15" s="62" t="s">
        <v>14</v>
      </c>
      <c r="J15" s="62" t="s">
        <v>14</v>
      </c>
      <c r="K15" s="62" t="s">
        <v>14</v>
      </c>
      <c r="L15" s="12" t="b">
        <f>SUM(D15:K15)=B15</f>
        <v>0</v>
      </c>
    </row>
    <row r="16" spans="1:12" ht="18" customHeight="1">
      <c r="A16" s="16" t="s">
        <v>136</v>
      </c>
      <c r="B16" s="62">
        <v>2633421</v>
      </c>
      <c r="C16" s="73">
        <v>248208</v>
      </c>
      <c r="D16" s="74">
        <v>2470672</v>
      </c>
      <c r="E16" s="62"/>
      <c r="F16" s="62">
        <v>89922</v>
      </c>
      <c r="G16" s="62">
        <v>72827</v>
      </c>
      <c r="H16" s="62" t="s">
        <v>14</v>
      </c>
      <c r="I16" s="62" t="s">
        <v>14</v>
      </c>
      <c r="J16" s="62" t="s">
        <v>14</v>
      </c>
      <c r="K16" s="62" t="s">
        <v>14</v>
      </c>
      <c r="L16" s="12" t="b">
        <f t="shared" si="1"/>
        <v>1</v>
      </c>
    </row>
    <row r="17" spans="1:13" ht="18" customHeight="1">
      <c r="A17" s="18" t="s">
        <v>141</v>
      </c>
      <c r="B17" s="62">
        <f aca="true" t="shared" si="3" ref="B17:G17">B5+B12</f>
        <v>6248296</v>
      </c>
      <c r="C17" s="73">
        <f t="shared" si="3"/>
        <v>552075</v>
      </c>
      <c r="D17" s="74">
        <f t="shared" si="3"/>
        <v>5114664</v>
      </c>
      <c r="E17" s="62">
        <f t="shared" si="3"/>
        <v>559232</v>
      </c>
      <c r="F17" s="62">
        <f t="shared" si="3"/>
        <v>358493</v>
      </c>
      <c r="G17" s="62">
        <f t="shared" si="3"/>
        <v>210469</v>
      </c>
      <c r="H17" s="62" t="s">
        <v>14</v>
      </c>
      <c r="I17" s="62" t="s">
        <v>14</v>
      </c>
      <c r="J17" s="62" t="s">
        <v>14</v>
      </c>
      <c r="K17" s="62">
        <f>K5+K12</f>
        <v>5438</v>
      </c>
      <c r="L17" s="12" t="b">
        <f t="shared" si="1"/>
        <v>1</v>
      </c>
      <c r="M17" s="95"/>
    </row>
    <row r="18" ht="18" customHeight="1"/>
    <row r="19" spans="1:9" ht="18" customHeight="1">
      <c r="A19" s="12" t="s">
        <v>174</v>
      </c>
      <c r="H19" s="36" t="s">
        <v>807</v>
      </c>
      <c r="I19" s="14"/>
    </row>
    <row r="20" spans="1:9" ht="24" customHeight="1">
      <c r="A20" s="78" t="s">
        <v>173</v>
      </c>
      <c r="B20" s="79" t="s">
        <v>142</v>
      </c>
      <c r="C20" s="15" t="s">
        <v>144</v>
      </c>
      <c r="D20" s="15" t="s">
        <v>145</v>
      </c>
      <c r="E20" s="15" t="s">
        <v>146</v>
      </c>
      <c r="F20" s="15" t="s">
        <v>147</v>
      </c>
      <c r="G20" s="15" t="s">
        <v>148</v>
      </c>
      <c r="H20" s="15" t="s">
        <v>149</v>
      </c>
      <c r="I20" s="15" t="s">
        <v>143</v>
      </c>
    </row>
    <row r="21" spans="1:12" ht="18" customHeight="1">
      <c r="A21" s="73">
        <f>SUM(B21:H21)</f>
        <v>6248296</v>
      </c>
      <c r="B21" s="74">
        <v>5890163</v>
      </c>
      <c r="C21" s="62">
        <v>323866</v>
      </c>
      <c r="D21" s="62">
        <v>34267</v>
      </c>
      <c r="E21" s="62" t="s">
        <v>14</v>
      </c>
      <c r="F21" s="62" t="s">
        <v>14</v>
      </c>
      <c r="G21" s="62" t="s">
        <v>14</v>
      </c>
      <c r="H21" s="62" t="s">
        <v>14</v>
      </c>
      <c r="I21" s="98">
        <v>0.0056</v>
      </c>
      <c r="L21" s="12" t="b">
        <f>A21=B17</f>
        <v>1</v>
      </c>
    </row>
    <row r="22" ht="18" customHeight="1"/>
    <row r="23" spans="1:10" ht="18" customHeight="1">
      <c r="A23" s="12" t="s">
        <v>175</v>
      </c>
      <c r="J23" s="36" t="s">
        <v>807</v>
      </c>
    </row>
    <row r="24" spans="1:10" ht="24" customHeight="1">
      <c r="A24" s="78" t="s">
        <v>173</v>
      </c>
      <c r="B24" s="79" t="s">
        <v>150</v>
      </c>
      <c r="C24" s="15" t="s">
        <v>151</v>
      </c>
      <c r="D24" s="15" t="s">
        <v>152</v>
      </c>
      <c r="E24" s="15" t="s">
        <v>153</v>
      </c>
      <c r="F24" s="15" t="s">
        <v>154</v>
      </c>
      <c r="G24" s="15" t="s">
        <v>155</v>
      </c>
      <c r="H24" s="15" t="s">
        <v>156</v>
      </c>
      <c r="I24" s="15" t="s">
        <v>157</v>
      </c>
      <c r="J24" s="15" t="s">
        <v>158</v>
      </c>
    </row>
    <row r="25" spans="1:13" ht="18" customHeight="1">
      <c r="A25" s="73">
        <f>SUM(B25:J25)</f>
        <v>6248296</v>
      </c>
      <c r="B25" s="74">
        <v>552075</v>
      </c>
      <c r="C25" s="62">
        <v>572527</v>
      </c>
      <c r="D25" s="62">
        <v>616535</v>
      </c>
      <c r="E25" s="62">
        <v>669252</v>
      </c>
      <c r="F25" s="62">
        <v>633674</v>
      </c>
      <c r="G25" s="62">
        <v>2121565</v>
      </c>
      <c r="H25" s="62">
        <v>759894</v>
      </c>
      <c r="I25" s="62">
        <v>252753</v>
      </c>
      <c r="J25" s="62">
        <v>70021</v>
      </c>
      <c r="L25" s="12" t="b">
        <f>A25=A21</f>
        <v>1</v>
      </c>
      <c r="M25" s="12" t="b">
        <f>C17=B25</f>
        <v>1</v>
      </c>
    </row>
    <row r="26" ht="18" customHeight="1"/>
    <row r="27" spans="1:7" ht="18" customHeight="1">
      <c r="A27" s="12" t="s">
        <v>176</v>
      </c>
      <c r="G27" s="14"/>
    </row>
    <row r="28" spans="1:7" ht="24" customHeight="1">
      <c r="A28" s="72" t="s">
        <v>177</v>
      </c>
      <c r="B28" s="150" t="s">
        <v>159</v>
      </c>
      <c r="C28" s="151"/>
      <c r="D28" s="151"/>
      <c r="E28" s="151"/>
      <c r="F28" s="151"/>
      <c r="G28" s="151"/>
    </row>
    <row r="29" spans="1:7" ht="24" customHeight="1">
      <c r="A29" s="88" t="s">
        <v>185</v>
      </c>
      <c r="B29" s="152"/>
      <c r="C29" s="153"/>
      <c r="D29" s="153"/>
      <c r="E29" s="153"/>
      <c r="F29" s="153"/>
      <c r="G29" s="153"/>
    </row>
  </sheetData>
  <sheetProtection/>
  <mergeCells count="10">
    <mergeCell ref="B28:G28"/>
    <mergeCell ref="B29:G29"/>
    <mergeCell ref="H3:H4"/>
    <mergeCell ref="K3:K4"/>
    <mergeCell ref="A3:A4"/>
    <mergeCell ref="B3:B4"/>
    <mergeCell ref="D3:D4"/>
    <mergeCell ref="E3:E4"/>
    <mergeCell ref="F3:F4"/>
    <mergeCell ref="G3:G4"/>
  </mergeCells>
  <printOptions horizontalCentered="1"/>
  <pageMargins left="0.7874015748031497" right="0.7874015748031497" top="0.984251968503937" bottom="0.7874015748031497" header="0.31496062992125984" footer="0.31496062992125984"/>
  <pageSetup fitToHeight="1" fitToWidth="1" horizontalDpi="600" verticalDpi="600" orientation="landscape" paperSize="9" scale="95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"/>
  <sheetViews>
    <sheetView view="pageBreakPreview" zoomScale="130" zoomScaleSheetLayoutView="130" workbookViewId="0" topLeftCell="A1">
      <selection activeCell="D10" sqref="D10"/>
    </sheetView>
  </sheetViews>
  <sheetFormatPr defaultColWidth="9.140625" defaultRowHeight="15" customHeight="1"/>
  <cols>
    <col min="1" max="1" width="27.421875" style="12" customWidth="1"/>
    <col min="2" max="6" width="19.00390625" style="12" customWidth="1"/>
    <col min="7" max="7" width="9.00390625" style="12" customWidth="1"/>
    <col min="8" max="8" width="7.57421875" style="12" customWidth="1"/>
    <col min="9" max="16384" width="9.00390625" style="12" customWidth="1"/>
  </cols>
  <sheetData>
    <row r="1" spans="1:6" ht="21" customHeight="1">
      <c r="A1" s="12" t="s">
        <v>68</v>
      </c>
      <c r="D1" s="13"/>
      <c r="E1" s="14"/>
      <c r="F1" s="36" t="s">
        <v>811</v>
      </c>
    </row>
    <row r="2" spans="1:6" ht="21" customHeight="1">
      <c r="A2" s="145" t="s">
        <v>1</v>
      </c>
      <c r="B2" s="147" t="s">
        <v>9</v>
      </c>
      <c r="C2" s="147" t="s">
        <v>10</v>
      </c>
      <c r="D2" s="148" t="s">
        <v>11</v>
      </c>
      <c r="E2" s="148"/>
      <c r="F2" s="147" t="s">
        <v>6</v>
      </c>
    </row>
    <row r="3" spans="1:6" ht="21" customHeight="1">
      <c r="A3" s="146"/>
      <c r="B3" s="149"/>
      <c r="C3" s="149"/>
      <c r="D3" s="15" t="s">
        <v>12</v>
      </c>
      <c r="E3" s="15" t="s">
        <v>13</v>
      </c>
      <c r="F3" s="149"/>
    </row>
    <row r="4" spans="1:6" ht="24" customHeight="1">
      <c r="A4" s="16" t="s">
        <v>7</v>
      </c>
      <c r="B4" s="62">
        <v>7420</v>
      </c>
      <c r="C4" s="62">
        <v>20326</v>
      </c>
      <c r="D4" s="62">
        <v>18031</v>
      </c>
      <c r="E4" s="62" t="s">
        <v>67</v>
      </c>
      <c r="F4" s="62">
        <v>5124</v>
      </c>
    </row>
    <row r="5" spans="1:6" ht="24" customHeight="1">
      <c r="A5" s="16" t="s">
        <v>182</v>
      </c>
      <c r="B5" s="62">
        <v>58826</v>
      </c>
      <c r="C5" s="62">
        <v>61986</v>
      </c>
      <c r="D5" s="62">
        <v>58826</v>
      </c>
      <c r="E5" s="62" t="s">
        <v>67</v>
      </c>
      <c r="F5" s="62">
        <v>61986</v>
      </c>
    </row>
    <row r="6" spans="1:6" ht="24" customHeight="1">
      <c r="A6" s="16" t="s">
        <v>8</v>
      </c>
      <c r="B6" s="62">
        <v>619794</v>
      </c>
      <c r="C6" s="62">
        <f>F6-B6</f>
        <v>53768</v>
      </c>
      <c r="D6" s="62" t="s">
        <v>14</v>
      </c>
      <c r="E6" s="62" t="s">
        <v>14</v>
      </c>
      <c r="F6" s="62">
        <v>673562</v>
      </c>
    </row>
  </sheetData>
  <sheetProtection/>
  <mergeCells count="5">
    <mergeCell ref="A2:A3"/>
    <mergeCell ref="B2:B3"/>
    <mergeCell ref="C2:C3"/>
    <mergeCell ref="D2:E2"/>
    <mergeCell ref="F2:F3"/>
  </mergeCells>
  <printOptions horizontalCentered="1"/>
  <pageMargins left="0.7874015748031497" right="0.7874015748031497" top="0.984251968503937" bottom="0.7874015748031497" header="0.31496062992125984" footer="0.31496062992125984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"/>
  <sheetViews>
    <sheetView view="pageBreakPreview" zoomScaleSheetLayoutView="100" workbookViewId="0" topLeftCell="A1">
      <selection activeCell="E2" sqref="E2"/>
    </sheetView>
  </sheetViews>
  <sheetFormatPr defaultColWidth="9.140625" defaultRowHeight="15" customHeight="1"/>
  <cols>
    <col min="1" max="1" width="26.57421875" style="12" customWidth="1"/>
    <col min="2" max="2" width="36.57421875" style="12" customWidth="1"/>
    <col min="3" max="3" width="27.57421875" style="12" customWidth="1"/>
    <col min="4" max="4" width="17.57421875" style="12" customWidth="1"/>
    <col min="5" max="5" width="20.57421875" style="12" customWidth="1"/>
    <col min="6" max="16384" width="9.00390625" style="12" customWidth="1"/>
  </cols>
  <sheetData>
    <row r="1" ht="15" customHeight="1">
      <c r="A1" s="12" t="s">
        <v>160</v>
      </c>
    </row>
    <row r="2" spans="1:5" ht="21" customHeight="1">
      <c r="A2" s="12" t="s">
        <v>161</v>
      </c>
      <c r="D2" s="13"/>
      <c r="E2" s="36" t="s">
        <v>807</v>
      </c>
    </row>
    <row r="3" spans="1:5" ht="21" customHeight="1">
      <c r="A3" s="76" t="s">
        <v>1</v>
      </c>
      <c r="B3" s="15" t="s">
        <v>162</v>
      </c>
      <c r="C3" s="15" t="s">
        <v>163</v>
      </c>
      <c r="D3" s="100" t="s">
        <v>164</v>
      </c>
      <c r="E3" s="15" t="s">
        <v>165</v>
      </c>
    </row>
    <row r="4" spans="1:5" ht="24" customHeight="1">
      <c r="A4" s="159" t="s">
        <v>166</v>
      </c>
      <c r="B4" s="62"/>
      <c r="C4" s="62"/>
      <c r="D4" s="62" t="s">
        <v>178</v>
      </c>
      <c r="E4" s="62"/>
    </row>
    <row r="5" spans="1:5" ht="24" customHeight="1">
      <c r="A5" s="160"/>
      <c r="B5" s="82" t="s">
        <v>167</v>
      </c>
      <c r="C5" s="83"/>
      <c r="D5" s="62" t="s">
        <v>178</v>
      </c>
      <c r="E5" s="83"/>
    </row>
    <row r="6" spans="1:5" ht="24" customHeight="1">
      <c r="A6" s="84" t="s">
        <v>168</v>
      </c>
      <c r="B6" s="105" t="s">
        <v>780</v>
      </c>
      <c r="C6" s="105" t="s">
        <v>268</v>
      </c>
      <c r="D6" s="96">
        <v>318655</v>
      </c>
      <c r="E6" s="86" t="s">
        <v>782</v>
      </c>
    </row>
    <row r="7" spans="1:5" ht="24" customHeight="1">
      <c r="A7" s="84"/>
      <c r="B7" s="86" t="s">
        <v>789</v>
      </c>
      <c r="C7" s="86" t="s">
        <v>788</v>
      </c>
      <c r="D7" s="96">
        <v>127657</v>
      </c>
      <c r="E7" s="86" t="s">
        <v>793</v>
      </c>
    </row>
    <row r="8" spans="1:5" ht="24" customHeight="1">
      <c r="A8" s="84"/>
      <c r="B8" s="105" t="s">
        <v>794</v>
      </c>
      <c r="C8" s="105" t="s">
        <v>790</v>
      </c>
      <c r="D8" s="96">
        <v>112397</v>
      </c>
      <c r="E8" s="86" t="s">
        <v>795</v>
      </c>
    </row>
    <row r="9" spans="1:5" ht="24" customHeight="1">
      <c r="A9" s="84"/>
      <c r="B9" s="105" t="s">
        <v>791</v>
      </c>
      <c r="C9" s="105" t="s">
        <v>269</v>
      </c>
      <c r="D9" s="96">
        <v>93694</v>
      </c>
      <c r="E9" s="86" t="s">
        <v>792</v>
      </c>
    </row>
    <row r="10" spans="2:5" ht="24" customHeight="1">
      <c r="B10" s="86" t="s">
        <v>781</v>
      </c>
      <c r="C10" s="105"/>
      <c r="D10" s="96">
        <f>929698-SUM(D6:D9)</f>
        <v>277295</v>
      </c>
      <c r="E10" s="86"/>
    </row>
    <row r="11" spans="1:5" ht="24" customHeight="1">
      <c r="A11" s="82" t="s">
        <v>169</v>
      </c>
      <c r="B11" s="86"/>
      <c r="C11" s="86"/>
      <c r="D11" s="62"/>
      <c r="E11" s="86"/>
    </row>
    <row r="12" spans="2:5" ht="15" customHeight="1">
      <c r="B12" s="82" t="s">
        <v>167</v>
      </c>
      <c r="C12" s="83"/>
      <c r="D12" s="62">
        <f>SUM(D6:D11)</f>
        <v>929698</v>
      </c>
      <c r="E12" s="83"/>
    </row>
    <row r="13" spans="2:5" ht="15" customHeight="1">
      <c r="B13" s="83"/>
      <c r="C13" s="83"/>
      <c r="D13" s="62"/>
      <c r="E13" s="83"/>
    </row>
  </sheetData>
  <sheetProtection/>
  <mergeCells count="1">
    <mergeCell ref="A4:A5"/>
  </mergeCells>
  <printOptions horizontalCentered="1"/>
  <pageMargins left="0.7874015748031497" right="0.7874015748031497" top="0.984251968503937" bottom="0.7874015748031497" header="0.31496062992125984" footer="0.31496062992125984"/>
  <pageSetup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16"/>
  <sheetViews>
    <sheetView workbookViewId="0" topLeftCell="A289">
      <selection activeCell="A314" sqref="A314:IV314"/>
    </sheetView>
  </sheetViews>
  <sheetFormatPr defaultColWidth="9.140625" defaultRowHeight="15" customHeight="1"/>
  <cols>
    <col min="1" max="1" width="26.57421875" style="12" customWidth="1"/>
    <col min="2" max="2" width="36.57421875" style="12" customWidth="1"/>
    <col min="3" max="3" width="27.57421875" style="12" customWidth="1"/>
    <col min="4" max="4" width="17.57421875" style="12" customWidth="1"/>
    <col min="5" max="5" width="20.57421875" style="12" customWidth="1"/>
    <col min="6" max="6" width="9.00390625" style="12" customWidth="1"/>
    <col min="7" max="16384" width="9.00390625" style="12" customWidth="1"/>
  </cols>
  <sheetData>
    <row r="1" ht="15" customHeight="1">
      <c r="A1" s="12" t="s">
        <v>160</v>
      </c>
    </row>
    <row r="2" spans="1:5" ht="21" customHeight="1">
      <c r="A2" s="12" t="s">
        <v>161</v>
      </c>
      <c r="D2" s="13"/>
      <c r="E2" s="36" t="s">
        <v>187</v>
      </c>
    </row>
    <row r="3" spans="1:5" ht="21" customHeight="1">
      <c r="A3" s="76" t="s">
        <v>1</v>
      </c>
      <c r="B3" s="15" t="s">
        <v>162</v>
      </c>
      <c r="C3" s="15" t="s">
        <v>163</v>
      </c>
      <c r="D3" s="77" t="s">
        <v>164</v>
      </c>
      <c r="E3" s="15" t="s">
        <v>165</v>
      </c>
    </row>
    <row r="4" spans="1:5" ht="24" customHeight="1">
      <c r="A4" s="159" t="s">
        <v>166</v>
      </c>
      <c r="B4" s="62"/>
      <c r="C4" s="62"/>
      <c r="D4" s="62" t="s">
        <v>178</v>
      </c>
      <c r="E4" s="62"/>
    </row>
    <row r="5" spans="1:5" ht="24" customHeight="1" hidden="1">
      <c r="A5" s="160"/>
      <c r="B5" s="82" t="s">
        <v>167</v>
      </c>
      <c r="C5" s="83"/>
      <c r="D5" s="62" t="s">
        <v>178</v>
      </c>
      <c r="E5" s="83"/>
    </row>
    <row r="6" spans="1:5" ht="24" customHeight="1">
      <c r="A6" s="80" t="s">
        <v>168</v>
      </c>
      <c r="B6" s="86" t="s">
        <v>252</v>
      </c>
      <c r="C6" s="86" t="s">
        <v>261</v>
      </c>
      <c r="D6" s="62">
        <v>9920</v>
      </c>
      <c r="E6" s="86"/>
    </row>
    <row r="7" spans="1:5" ht="24" customHeight="1">
      <c r="A7" s="84"/>
      <c r="B7" s="86" t="s">
        <v>253</v>
      </c>
      <c r="C7" s="86" t="s">
        <v>262</v>
      </c>
      <c r="D7" s="62">
        <v>21000</v>
      </c>
      <c r="E7" s="86"/>
    </row>
    <row r="8" spans="1:5" ht="24" customHeight="1">
      <c r="A8" s="84"/>
      <c r="B8" s="86" t="s">
        <v>254</v>
      </c>
      <c r="C8" s="86" t="s">
        <v>263</v>
      </c>
      <c r="D8" s="62">
        <v>33000</v>
      </c>
      <c r="E8" s="86"/>
    </row>
    <row r="9" spans="1:5" ht="24" customHeight="1">
      <c r="A9" s="84"/>
      <c r="B9" s="86" t="s">
        <v>255</v>
      </c>
      <c r="C9" s="86" t="s">
        <v>264</v>
      </c>
      <c r="D9" s="62">
        <v>15700</v>
      </c>
      <c r="E9" s="86"/>
    </row>
    <row r="10" spans="1:5" ht="24" customHeight="1">
      <c r="A10" s="84"/>
      <c r="B10" s="86" t="s">
        <v>256</v>
      </c>
      <c r="C10" s="86" t="s">
        <v>265</v>
      </c>
      <c r="D10" s="62">
        <v>30000</v>
      </c>
      <c r="E10" s="86"/>
    </row>
    <row r="11" spans="1:5" ht="24" customHeight="1">
      <c r="A11" s="84"/>
      <c r="B11" s="86" t="s">
        <v>257</v>
      </c>
      <c r="C11" s="86" t="s">
        <v>266</v>
      </c>
      <c r="D11" s="62">
        <v>138296</v>
      </c>
      <c r="E11" s="86"/>
    </row>
    <row r="12" spans="1:5" ht="24" customHeight="1">
      <c r="A12" s="84"/>
      <c r="B12" s="86" t="s">
        <v>258</v>
      </c>
      <c r="C12" s="86" t="s">
        <v>267</v>
      </c>
      <c r="D12" s="62">
        <v>3500</v>
      </c>
      <c r="E12" s="86"/>
    </row>
    <row r="13" spans="1:5" ht="24" customHeight="1">
      <c r="A13" s="84"/>
      <c r="B13" s="86" t="s">
        <v>259</v>
      </c>
      <c r="C13" s="86" t="s">
        <v>268</v>
      </c>
      <c r="D13" s="62">
        <v>89349000</v>
      </c>
      <c r="E13" s="86"/>
    </row>
    <row r="14" spans="1:5" ht="24" customHeight="1">
      <c r="A14" s="84"/>
      <c r="B14" s="86" t="s">
        <v>260</v>
      </c>
      <c r="C14" s="86" t="s">
        <v>269</v>
      </c>
      <c r="D14" s="62">
        <v>13009000</v>
      </c>
      <c r="E14" s="86"/>
    </row>
    <row r="15" spans="1:5" ht="24" customHeight="1">
      <c r="A15" s="84"/>
      <c r="B15" s="86" t="s">
        <v>270</v>
      </c>
      <c r="C15" s="86" t="s">
        <v>269</v>
      </c>
      <c r="D15" s="62">
        <v>2100000</v>
      </c>
      <c r="E15" s="86"/>
    </row>
    <row r="16" spans="1:5" ht="24" customHeight="1">
      <c r="A16" s="84"/>
      <c r="B16" s="86" t="s">
        <v>271</v>
      </c>
      <c r="C16" s="86" t="s">
        <v>272</v>
      </c>
      <c r="D16" s="62">
        <v>3180000</v>
      </c>
      <c r="E16" s="86"/>
    </row>
    <row r="17" spans="1:5" ht="24" customHeight="1">
      <c r="A17" s="84"/>
      <c r="B17" s="86" t="s">
        <v>273</v>
      </c>
      <c r="C17" s="86" t="s">
        <v>274</v>
      </c>
      <c r="D17" s="62">
        <v>11000</v>
      </c>
      <c r="E17" s="86"/>
    </row>
    <row r="18" spans="1:5" ht="24" customHeight="1">
      <c r="A18" s="84"/>
      <c r="B18" s="86" t="s">
        <v>275</v>
      </c>
      <c r="C18" s="86" t="s">
        <v>269</v>
      </c>
      <c r="D18" s="62">
        <v>20000</v>
      </c>
      <c r="E18" s="86"/>
    </row>
    <row r="19" spans="1:5" ht="24" customHeight="1">
      <c r="A19" s="84"/>
      <c r="B19" s="86" t="s">
        <v>276</v>
      </c>
      <c r="C19" s="86" t="s">
        <v>277</v>
      </c>
      <c r="D19" s="62">
        <v>17500000</v>
      </c>
      <c r="E19" s="86"/>
    </row>
    <row r="20" spans="1:5" ht="24" customHeight="1">
      <c r="A20" s="84"/>
      <c r="B20" s="86" t="s">
        <v>278</v>
      </c>
      <c r="C20" s="86" t="s">
        <v>279</v>
      </c>
      <c r="D20" s="62">
        <v>476000</v>
      </c>
      <c r="E20" s="86"/>
    </row>
    <row r="21" spans="1:5" ht="24" customHeight="1">
      <c r="A21" s="84"/>
      <c r="B21" s="86" t="s">
        <v>280</v>
      </c>
      <c r="C21" s="101" t="s">
        <v>268</v>
      </c>
      <c r="D21" s="62">
        <v>36088000</v>
      </c>
      <c r="E21" s="86"/>
    </row>
    <row r="22" spans="1:5" ht="24" customHeight="1">
      <c r="A22" s="84"/>
      <c r="B22" s="86" t="s">
        <v>281</v>
      </c>
      <c r="C22" s="86" t="s">
        <v>282</v>
      </c>
      <c r="D22" s="62">
        <v>5583000</v>
      </c>
      <c r="E22" s="86"/>
    </row>
    <row r="23" spans="1:5" ht="24" customHeight="1">
      <c r="A23" s="84"/>
      <c r="B23" s="86" t="s">
        <v>283</v>
      </c>
      <c r="C23" s="86" t="s">
        <v>284</v>
      </c>
      <c r="D23" s="62">
        <v>2457000</v>
      </c>
      <c r="E23" s="86"/>
    </row>
    <row r="24" spans="1:5" ht="24" customHeight="1">
      <c r="A24" s="84"/>
      <c r="B24" s="86" t="s">
        <v>285</v>
      </c>
      <c r="C24" s="86" t="s">
        <v>286</v>
      </c>
      <c r="D24" s="62">
        <v>180000</v>
      </c>
      <c r="E24" s="86"/>
    </row>
    <row r="25" spans="1:5" ht="24" customHeight="1">
      <c r="A25" s="84"/>
      <c r="B25" s="86" t="s">
        <v>287</v>
      </c>
      <c r="C25" s="86" t="s">
        <v>277</v>
      </c>
      <c r="D25" s="62">
        <v>15200</v>
      </c>
      <c r="E25" s="86"/>
    </row>
    <row r="26" spans="1:5" ht="24" customHeight="1">
      <c r="A26" s="84"/>
      <c r="B26" s="86" t="s">
        <v>288</v>
      </c>
      <c r="C26" s="86" t="s">
        <v>289</v>
      </c>
      <c r="D26" s="62">
        <v>100000</v>
      </c>
      <c r="E26" s="86"/>
    </row>
    <row r="27" spans="1:5" ht="24" customHeight="1">
      <c r="A27" s="84"/>
      <c r="B27" s="86" t="s">
        <v>290</v>
      </c>
      <c r="C27" s="86" t="s">
        <v>277</v>
      </c>
      <c r="D27" s="62">
        <v>300000</v>
      </c>
      <c r="E27" s="86"/>
    </row>
    <row r="28" spans="1:5" ht="24" customHeight="1">
      <c r="A28" s="84"/>
      <c r="B28" s="86" t="s">
        <v>291</v>
      </c>
      <c r="C28" s="86" t="s">
        <v>269</v>
      </c>
      <c r="D28" s="62">
        <v>3500000</v>
      </c>
      <c r="E28" s="86"/>
    </row>
    <row r="29" spans="1:5" ht="24" customHeight="1">
      <c r="A29" s="84"/>
      <c r="B29" s="86" t="s">
        <v>292</v>
      </c>
      <c r="C29" s="86" t="s">
        <v>295</v>
      </c>
      <c r="D29" s="62">
        <v>361000</v>
      </c>
      <c r="E29" s="86"/>
    </row>
    <row r="30" spans="1:5" ht="24" customHeight="1">
      <c r="A30" s="84"/>
      <c r="B30" s="86" t="s">
        <v>293</v>
      </c>
      <c r="C30" s="86" t="s">
        <v>294</v>
      </c>
      <c r="D30" s="62">
        <v>19000</v>
      </c>
      <c r="E30" s="86"/>
    </row>
    <row r="31" spans="1:5" ht="24" customHeight="1">
      <c r="A31" s="84"/>
      <c r="B31" s="86" t="s">
        <v>296</v>
      </c>
      <c r="C31" s="86" t="s">
        <v>268</v>
      </c>
      <c r="D31" s="62">
        <v>19483000</v>
      </c>
      <c r="E31" s="86"/>
    </row>
    <row r="32" spans="1:5" ht="24" customHeight="1">
      <c r="A32" s="84"/>
      <c r="B32" s="86" t="s">
        <v>297</v>
      </c>
      <c r="C32" s="86" t="s">
        <v>298</v>
      </c>
      <c r="D32" s="62">
        <v>2800000</v>
      </c>
      <c r="E32" s="86"/>
    </row>
    <row r="33" spans="1:5" ht="24" customHeight="1">
      <c r="A33" s="84"/>
      <c r="B33" s="86" t="s">
        <v>299</v>
      </c>
      <c r="C33" s="86" t="s">
        <v>309</v>
      </c>
      <c r="D33" s="62">
        <v>350000</v>
      </c>
      <c r="E33" s="86"/>
    </row>
    <row r="34" spans="1:5" ht="24" customHeight="1">
      <c r="A34" s="84"/>
      <c r="B34" s="86" t="s">
        <v>300</v>
      </c>
      <c r="C34" s="86" t="s">
        <v>305</v>
      </c>
      <c r="D34" s="62">
        <v>1369120</v>
      </c>
      <c r="E34" s="86"/>
    </row>
    <row r="35" spans="1:5" ht="24" customHeight="1">
      <c r="A35" s="84"/>
      <c r="B35" s="86" t="s">
        <v>301</v>
      </c>
      <c r="C35" s="86" t="s">
        <v>306</v>
      </c>
      <c r="D35" s="62">
        <v>20000</v>
      </c>
      <c r="E35" s="86"/>
    </row>
    <row r="36" spans="1:5" ht="24" customHeight="1">
      <c r="A36" s="84"/>
      <c r="B36" s="86" t="s">
        <v>302</v>
      </c>
      <c r="C36" s="86" t="s">
        <v>310</v>
      </c>
      <c r="D36" s="62">
        <v>100000</v>
      </c>
      <c r="E36" s="86"/>
    </row>
    <row r="37" spans="1:5" ht="24" customHeight="1">
      <c r="A37" s="84"/>
      <c r="B37" s="86" t="s">
        <v>303</v>
      </c>
      <c r="C37" s="86" t="s">
        <v>307</v>
      </c>
      <c r="D37" s="62">
        <v>100000</v>
      </c>
      <c r="E37" s="86"/>
    </row>
    <row r="38" spans="1:5" ht="24" customHeight="1">
      <c r="A38" s="84"/>
      <c r="B38" s="86" t="s">
        <v>304</v>
      </c>
      <c r="C38" s="86" t="s">
        <v>308</v>
      </c>
      <c r="D38" s="62">
        <v>540000</v>
      </c>
      <c r="E38" s="86"/>
    </row>
    <row r="39" spans="1:5" ht="24" customHeight="1">
      <c r="A39" s="84"/>
      <c r="B39" s="86" t="s">
        <v>311</v>
      </c>
      <c r="C39" s="86" t="s">
        <v>269</v>
      </c>
      <c r="D39" s="62">
        <v>13170</v>
      </c>
      <c r="E39" s="86"/>
    </row>
    <row r="40" spans="1:5" ht="24" customHeight="1">
      <c r="A40" s="84"/>
      <c r="B40" s="86" t="s">
        <v>312</v>
      </c>
      <c r="C40" s="86" t="s">
        <v>282</v>
      </c>
      <c r="D40" s="62">
        <v>47339</v>
      </c>
      <c r="E40" s="86"/>
    </row>
    <row r="41" spans="1:5" ht="24" customHeight="1">
      <c r="A41" s="84"/>
      <c r="B41" s="86" t="s">
        <v>313</v>
      </c>
      <c r="C41" s="86" t="s">
        <v>317</v>
      </c>
      <c r="D41" s="62">
        <v>48000</v>
      </c>
      <c r="E41" s="86"/>
    </row>
    <row r="42" spans="1:5" ht="24" customHeight="1">
      <c r="A42" s="84"/>
      <c r="B42" s="86" t="s">
        <v>314</v>
      </c>
      <c r="C42" s="86" t="s">
        <v>316</v>
      </c>
      <c r="D42" s="62">
        <v>2868519</v>
      </c>
      <c r="E42" s="86"/>
    </row>
    <row r="43" spans="1:5" ht="24" customHeight="1">
      <c r="A43" s="84"/>
      <c r="B43" s="86" t="s">
        <v>315</v>
      </c>
      <c r="C43" s="86" t="s">
        <v>316</v>
      </c>
      <c r="D43" s="62">
        <v>125406727</v>
      </c>
      <c r="E43" s="86"/>
    </row>
    <row r="44" spans="1:5" ht="24" customHeight="1">
      <c r="A44" s="84"/>
      <c r="B44" s="86" t="s">
        <v>318</v>
      </c>
      <c r="C44" s="86" t="s">
        <v>316</v>
      </c>
      <c r="D44" s="62">
        <v>590392</v>
      </c>
      <c r="E44" s="86"/>
    </row>
    <row r="45" spans="1:5" ht="24" customHeight="1">
      <c r="A45" s="84"/>
      <c r="B45" s="86" t="s">
        <v>319</v>
      </c>
      <c r="C45" s="86" t="s">
        <v>269</v>
      </c>
      <c r="D45" s="62">
        <v>20500</v>
      </c>
      <c r="E45" s="86"/>
    </row>
    <row r="46" spans="1:5" ht="24" customHeight="1">
      <c r="A46" s="84"/>
      <c r="B46" s="86" t="s">
        <v>320</v>
      </c>
      <c r="C46" s="86" t="s">
        <v>277</v>
      </c>
      <c r="D46" s="62">
        <v>12000</v>
      </c>
      <c r="E46" s="86"/>
    </row>
    <row r="47" spans="1:5" ht="24" customHeight="1">
      <c r="A47" s="84"/>
      <c r="B47" s="86" t="s">
        <v>321</v>
      </c>
      <c r="C47" s="86" t="s">
        <v>322</v>
      </c>
      <c r="D47" s="62">
        <v>23224800</v>
      </c>
      <c r="E47" s="86"/>
    </row>
    <row r="48" spans="1:5" ht="24" customHeight="1">
      <c r="A48" s="84"/>
      <c r="B48" s="86" t="s">
        <v>323</v>
      </c>
      <c r="C48" s="86" t="s">
        <v>269</v>
      </c>
      <c r="D48" s="62">
        <v>187580</v>
      </c>
      <c r="E48" s="86"/>
    </row>
    <row r="49" spans="1:5" ht="24" customHeight="1">
      <c r="A49" s="84"/>
      <c r="B49" s="86" t="s">
        <v>324</v>
      </c>
      <c r="C49" s="86" t="s">
        <v>277</v>
      </c>
      <c r="D49" s="62">
        <v>155000</v>
      </c>
      <c r="E49" s="86"/>
    </row>
    <row r="50" spans="1:5" ht="24" customHeight="1">
      <c r="A50" s="84"/>
      <c r="B50" s="86" t="s">
        <v>325</v>
      </c>
      <c r="C50" s="86" t="s">
        <v>277</v>
      </c>
      <c r="D50" s="62">
        <v>60000</v>
      </c>
      <c r="E50" s="86"/>
    </row>
    <row r="51" spans="1:5" ht="24" customHeight="1">
      <c r="A51" s="84"/>
      <c r="B51" s="86" t="s">
        <v>326</v>
      </c>
      <c r="C51" s="86" t="s">
        <v>269</v>
      </c>
      <c r="D51" s="62">
        <v>559670</v>
      </c>
      <c r="E51" s="86"/>
    </row>
    <row r="52" spans="1:5" ht="24" customHeight="1">
      <c r="A52" s="84"/>
      <c r="B52" s="86" t="s">
        <v>327</v>
      </c>
      <c r="C52" s="86" t="s">
        <v>277</v>
      </c>
      <c r="D52" s="62">
        <v>1045000</v>
      </c>
      <c r="E52" s="86"/>
    </row>
    <row r="53" spans="1:5" ht="24" customHeight="1">
      <c r="A53" s="84"/>
      <c r="B53" s="86" t="s">
        <v>328</v>
      </c>
      <c r="C53" s="86" t="s">
        <v>277</v>
      </c>
      <c r="D53" s="62">
        <v>1716000</v>
      </c>
      <c r="E53" s="86"/>
    </row>
    <row r="54" spans="1:5" ht="24" customHeight="1">
      <c r="A54" s="84"/>
      <c r="B54" s="86" t="s">
        <v>329</v>
      </c>
      <c r="C54" s="86" t="s">
        <v>277</v>
      </c>
      <c r="D54" s="62">
        <v>30000</v>
      </c>
      <c r="E54" s="86"/>
    </row>
    <row r="55" spans="1:5" ht="24" customHeight="1">
      <c r="A55" s="84"/>
      <c r="B55" s="86" t="s">
        <v>330</v>
      </c>
      <c r="C55" s="86" t="s">
        <v>277</v>
      </c>
      <c r="D55" s="62">
        <v>40000</v>
      </c>
      <c r="E55" s="86"/>
    </row>
    <row r="56" spans="1:5" ht="24" customHeight="1">
      <c r="A56" s="84"/>
      <c r="B56" s="86" t="s">
        <v>331</v>
      </c>
      <c r="C56" s="86" t="s">
        <v>332</v>
      </c>
      <c r="D56" s="62">
        <v>6192600</v>
      </c>
      <c r="E56" s="86"/>
    </row>
    <row r="57" spans="1:5" ht="24" customHeight="1">
      <c r="A57" s="84"/>
      <c r="B57" s="86" t="s">
        <v>333</v>
      </c>
      <c r="C57" s="86" t="s">
        <v>332</v>
      </c>
      <c r="D57" s="62">
        <v>20113787</v>
      </c>
      <c r="E57" s="86"/>
    </row>
    <row r="58" spans="1:5" ht="24" customHeight="1">
      <c r="A58" s="84"/>
      <c r="B58" s="86" t="s">
        <v>334</v>
      </c>
      <c r="C58" s="86" t="s">
        <v>332</v>
      </c>
      <c r="D58" s="62">
        <v>130130</v>
      </c>
      <c r="E58" s="86"/>
    </row>
    <row r="59" spans="1:5" ht="24" customHeight="1">
      <c r="A59" s="84"/>
      <c r="B59" s="86" t="s">
        <v>335</v>
      </c>
      <c r="C59" s="86" t="s">
        <v>336</v>
      </c>
      <c r="D59" s="62">
        <v>33000</v>
      </c>
      <c r="E59" s="86"/>
    </row>
    <row r="60" spans="1:5" ht="24" customHeight="1">
      <c r="A60" s="84"/>
      <c r="B60" s="86" t="s">
        <v>337</v>
      </c>
      <c r="C60" s="86" t="s">
        <v>338</v>
      </c>
      <c r="D60" s="62">
        <v>50000</v>
      </c>
      <c r="E60" s="86"/>
    </row>
    <row r="61" spans="1:5" ht="24" customHeight="1">
      <c r="A61" s="84"/>
      <c r="B61" s="86" t="s">
        <v>339</v>
      </c>
      <c r="C61" s="86" t="s">
        <v>342</v>
      </c>
      <c r="D61" s="62">
        <v>80000</v>
      </c>
      <c r="E61" s="86"/>
    </row>
    <row r="62" spans="1:5" ht="24" customHeight="1">
      <c r="A62" s="84"/>
      <c r="B62" s="86" t="s">
        <v>340</v>
      </c>
      <c r="C62" s="86" t="s">
        <v>343</v>
      </c>
      <c r="D62" s="62">
        <v>35000</v>
      </c>
      <c r="E62" s="86"/>
    </row>
    <row r="63" spans="1:5" ht="24" customHeight="1">
      <c r="A63" s="84"/>
      <c r="B63" s="86" t="s">
        <v>423</v>
      </c>
      <c r="C63" s="86" t="s">
        <v>341</v>
      </c>
      <c r="D63" s="62">
        <v>7128000</v>
      </c>
      <c r="E63" s="86"/>
    </row>
    <row r="64" spans="1:5" ht="24" customHeight="1">
      <c r="A64" s="84"/>
      <c r="B64" s="86" t="s">
        <v>344</v>
      </c>
      <c r="C64" s="86" t="s">
        <v>353</v>
      </c>
      <c r="D64" s="62">
        <v>100000</v>
      </c>
      <c r="E64" s="86"/>
    </row>
    <row r="65" spans="1:5" ht="24" customHeight="1">
      <c r="A65" s="84"/>
      <c r="B65" s="86" t="s">
        <v>345</v>
      </c>
      <c r="C65" s="86" t="s">
        <v>354</v>
      </c>
      <c r="D65" s="62">
        <v>6260</v>
      </c>
      <c r="E65" s="86"/>
    </row>
    <row r="66" spans="1:5" ht="24" customHeight="1">
      <c r="A66" s="84"/>
      <c r="B66" s="86" t="s">
        <v>346</v>
      </c>
      <c r="C66" s="86" t="s">
        <v>355</v>
      </c>
      <c r="D66" s="62">
        <v>40000</v>
      </c>
      <c r="E66" s="86"/>
    </row>
    <row r="67" spans="1:5" ht="24" customHeight="1">
      <c r="A67" s="84"/>
      <c r="B67" s="86" t="s">
        <v>347</v>
      </c>
      <c r="C67" s="86" t="s">
        <v>356</v>
      </c>
      <c r="D67" s="62">
        <v>7000</v>
      </c>
      <c r="E67" s="86"/>
    </row>
    <row r="68" spans="1:5" ht="24" customHeight="1">
      <c r="A68" s="84"/>
      <c r="B68" s="86" t="s">
        <v>348</v>
      </c>
      <c r="C68" s="86" t="s">
        <v>357</v>
      </c>
      <c r="D68" s="62">
        <v>50000</v>
      </c>
      <c r="E68" s="86"/>
    </row>
    <row r="69" spans="1:5" ht="24" customHeight="1">
      <c r="A69" s="84"/>
      <c r="B69" s="86" t="s">
        <v>349</v>
      </c>
      <c r="C69" s="86" t="s">
        <v>358</v>
      </c>
      <c r="D69" s="62">
        <v>47000</v>
      </c>
      <c r="E69" s="86"/>
    </row>
    <row r="70" spans="1:5" ht="24" customHeight="1">
      <c r="A70" s="84"/>
      <c r="B70" s="86" t="s">
        <v>350</v>
      </c>
      <c r="C70" s="86" t="s">
        <v>359</v>
      </c>
      <c r="D70" s="62">
        <v>87000</v>
      </c>
      <c r="E70" s="86"/>
    </row>
    <row r="71" spans="1:5" ht="24" customHeight="1">
      <c r="A71" s="84"/>
      <c r="B71" s="86" t="s">
        <v>351</v>
      </c>
      <c r="C71" s="86" t="s">
        <v>360</v>
      </c>
      <c r="D71" s="62">
        <v>40000</v>
      </c>
      <c r="E71" s="86"/>
    </row>
    <row r="72" spans="1:5" ht="24" customHeight="1">
      <c r="A72" s="84"/>
      <c r="B72" s="86" t="s">
        <v>352</v>
      </c>
      <c r="C72" s="86" t="s">
        <v>268</v>
      </c>
      <c r="D72" s="62">
        <v>1003000</v>
      </c>
      <c r="E72" s="86"/>
    </row>
    <row r="73" spans="1:5" ht="24" customHeight="1">
      <c r="A73" s="84"/>
      <c r="B73" s="86" t="s">
        <v>361</v>
      </c>
      <c r="C73" s="86" t="s">
        <v>268</v>
      </c>
      <c r="D73" s="62">
        <v>3957000</v>
      </c>
      <c r="E73" s="86"/>
    </row>
    <row r="74" spans="1:5" ht="24" customHeight="1">
      <c r="A74" s="84"/>
      <c r="B74" s="86" t="s">
        <v>362</v>
      </c>
      <c r="C74" s="86" t="s">
        <v>364</v>
      </c>
      <c r="D74" s="62">
        <v>123000</v>
      </c>
      <c r="E74" s="86"/>
    </row>
    <row r="75" spans="1:5" ht="24" customHeight="1">
      <c r="A75" s="84"/>
      <c r="B75" s="86" t="s">
        <v>363</v>
      </c>
      <c r="C75" s="86" t="s">
        <v>268</v>
      </c>
      <c r="D75" s="62">
        <v>17107000</v>
      </c>
      <c r="E75" s="86"/>
    </row>
    <row r="76" spans="1:5" ht="24" customHeight="1">
      <c r="A76" s="84"/>
      <c r="B76" s="86" t="s">
        <v>365</v>
      </c>
      <c r="C76" s="86" t="s">
        <v>268</v>
      </c>
      <c r="D76" s="62">
        <v>149576000</v>
      </c>
      <c r="E76" s="86"/>
    </row>
    <row r="77" spans="1:5" ht="24" customHeight="1">
      <c r="A77" s="84"/>
      <c r="B77" s="86" t="s">
        <v>366</v>
      </c>
      <c r="C77" s="86" t="s">
        <v>367</v>
      </c>
      <c r="D77" s="62">
        <v>525600</v>
      </c>
      <c r="E77" s="86"/>
    </row>
    <row r="78" spans="1:5" ht="24" customHeight="1">
      <c r="A78" s="84"/>
      <c r="B78" s="86" t="s">
        <v>368</v>
      </c>
      <c r="C78" s="86" t="s">
        <v>380</v>
      </c>
      <c r="D78" s="62">
        <v>100000</v>
      </c>
      <c r="E78" s="86"/>
    </row>
    <row r="79" spans="1:5" ht="24" customHeight="1">
      <c r="A79" s="84"/>
      <c r="B79" s="86" t="s">
        <v>369</v>
      </c>
      <c r="C79" s="86" t="s">
        <v>381</v>
      </c>
      <c r="D79" s="62">
        <v>700000</v>
      </c>
      <c r="E79" s="86"/>
    </row>
    <row r="80" spans="1:5" ht="24" customHeight="1">
      <c r="A80" s="84"/>
      <c r="B80" s="86" t="s">
        <v>370</v>
      </c>
      <c r="C80" s="86" t="s">
        <v>382</v>
      </c>
      <c r="D80" s="62">
        <v>500000</v>
      </c>
      <c r="E80" s="86"/>
    </row>
    <row r="81" spans="1:5" ht="24" customHeight="1">
      <c r="A81" s="84"/>
      <c r="B81" s="86" t="s">
        <v>371</v>
      </c>
      <c r="C81" s="86" t="s">
        <v>383</v>
      </c>
      <c r="D81" s="62">
        <v>9700</v>
      </c>
      <c r="E81" s="86"/>
    </row>
    <row r="82" spans="1:5" ht="24" customHeight="1">
      <c r="A82" s="84"/>
      <c r="B82" s="86" t="s">
        <v>372</v>
      </c>
      <c r="C82" s="86" t="s">
        <v>384</v>
      </c>
      <c r="D82" s="62">
        <v>1224000</v>
      </c>
      <c r="E82" s="86"/>
    </row>
    <row r="83" spans="1:5" ht="24" customHeight="1">
      <c r="A83" s="84"/>
      <c r="B83" s="86" t="s">
        <v>373</v>
      </c>
      <c r="C83" s="86" t="s">
        <v>385</v>
      </c>
      <c r="D83" s="62">
        <v>27000</v>
      </c>
      <c r="E83" s="86"/>
    </row>
    <row r="84" spans="1:5" ht="24" customHeight="1">
      <c r="A84" s="84"/>
      <c r="B84" s="86" t="s">
        <v>374</v>
      </c>
      <c r="C84" s="86" t="s">
        <v>386</v>
      </c>
      <c r="D84" s="62">
        <v>400000</v>
      </c>
      <c r="E84" s="86"/>
    </row>
    <row r="85" spans="1:5" ht="24" customHeight="1">
      <c r="A85" s="84"/>
      <c r="B85" s="86" t="s">
        <v>375</v>
      </c>
      <c r="C85" s="86" t="s">
        <v>387</v>
      </c>
      <c r="D85" s="62">
        <v>131000</v>
      </c>
      <c r="E85" s="86"/>
    </row>
    <row r="86" spans="1:5" ht="24" customHeight="1">
      <c r="A86" s="84"/>
      <c r="B86" s="86" t="s">
        <v>376</v>
      </c>
      <c r="C86" s="86" t="s">
        <v>388</v>
      </c>
      <c r="D86" s="62">
        <v>125000</v>
      </c>
      <c r="E86" s="86"/>
    </row>
    <row r="87" spans="1:5" ht="24" customHeight="1">
      <c r="A87" s="84"/>
      <c r="B87" s="86" t="s">
        <v>377</v>
      </c>
      <c r="C87" s="86" t="s">
        <v>389</v>
      </c>
      <c r="D87" s="62">
        <v>5500</v>
      </c>
      <c r="E87" s="86"/>
    </row>
    <row r="88" spans="1:5" ht="24" customHeight="1">
      <c r="A88" s="84"/>
      <c r="B88" s="86" t="s">
        <v>378</v>
      </c>
      <c r="C88" s="86" t="s">
        <v>422</v>
      </c>
      <c r="D88" s="62">
        <v>16900</v>
      </c>
      <c r="E88" s="86"/>
    </row>
    <row r="89" spans="1:5" ht="24" customHeight="1">
      <c r="A89" s="84"/>
      <c r="B89" s="86" t="s">
        <v>379</v>
      </c>
      <c r="C89" s="86" t="s">
        <v>390</v>
      </c>
      <c r="D89" s="62">
        <v>13000</v>
      </c>
      <c r="E89" s="86"/>
    </row>
    <row r="90" spans="1:5" ht="24" customHeight="1">
      <c r="A90" s="84"/>
      <c r="B90" s="86" t="s">
        <v>391</v>
      </c>
      <c r="C90" s="86" t="s">
        <v>268</v>
      </c>
      <c r="D90" s="62">
        <v>9758000</v>
      </c>
      <c r="E90" s="86"/>
    </row>
    <row r="91" spans="1:5" ht="24" customHeight="1">
      <c r="A91" s="84"/>
      <c r="B91" s="86" t="s">
        <v>392</v>
      </c>
      <c r="C91" s="86" t="s">
        <v>407</v>
      </c>
      <c r="D91" s="62">
        <v>20200</v>
      </c>
      <c r="E91" s="86"/>
    </row>
    <row r="92" spans="1:5" ht="24" customHeight="1">
      <c r="A92" s="84"/>
      <c r="B92" s="86" t="s">
        <v>393</v>
      </c>
      <c r="C92" s="86" t="s">
        <v>408</v>
      </c>
      <c r="D92" s="62">
        <v>10000</v>
      </c>
      <c r="E92" s="86"/>
    </row>
    <row r="93" spans="1:5" ht="24" customHeight="1">
      <c r="A93" s="84"/>
      <c r="B93" s="86" t="s">
        <v>394</v>
      </c>
      <c r="C93" s="86" t="s">
        <v>409</v>
      </c>
      <c r="D93" s="62">
        <v>7100</v>
      </c>
      <c r="E93" s="86"/>
    </row>
    <row r="94" spans="1:5" ht="24" customHeight="1">
      <c r="A94" s="84"/>
      <c r="B94" s="86" t="s">
        <v>395</v>
      </c>
      <c r="C94" s="86" t="s">
        <v>410</v>
      </c>
      <c r="D94" s="62">
        <v>488600</v>
      </c>
      <c r="E94" s="86"/>
    </row>
    <row r="95" spans="1:5" ht="24" customHeight="1">
      <c r="A95" s="84"/>
      <c r="B95" s="86" t="s">
        <v>396</v>
      </c>
      <c r="C95" s="86" t="s">
        <v>411</v>
      </c>
      <c r="D95" s="62">
        <v>22000</v>
      </c>
      <c r="E95" s="86"/>
    </row>
    <row r="96" spans="1:5" ht="24" customHeight="1">
      <c r="A96" s="84"/>
      <c r="B96" s="86" t="s">
        <v>397</v>
      </c>
      <c r="C96" s="86" t="s">
        <v>412</v>
      </c>
      <c r="D96" s="62">
        <v>3000</v>
      </c>
      <c r="E96" s="86"/>
    </row>
    <row r="97" spans="1:5" ht="24" customHeight="1">
      <c r="A97" s="84"/>
      <c r="B97" s="86" t="s">
        <v>398</v>
      </c>
      <c r="C97" s="86" t="s">
        <v>413</v>
      </c>
      <c r="D97" s="62">
        <v>9600</v>
      </c>
      <c r="E97" s="86"/>
    </row>
    <row r="98" spans="1:5" ht="24" customHeight="1">
      <c r="A98" s="84"/>
      <c r="B98" s="86" t="s">
        <v>399</v>
      </c>
      <c r="C98" s="86" t="s">
        <v>414</v>
      </c>
      <c r="D98" s="62">
        <v>6500</v>
      </c>
      <c r="E98" s="86"/>
    </row>
    <row r="99" spans="1:5" ht="24" customHeight="1">
      <c r="A99" s="84"/>
      <c r="B99" s="86" t="s">
        <v>400</v>
      </c>
      <c r="C99" s="86" t="s">
        <v>415</v>
      </c>
      <c r="D99" s="62">
        <v>22000</v>
      </c>
      <c r="E99" s="86"/>
    </row>
    <row r="100" spans="1:5" ht="24" customHeight="1">
      <c r="A100" s="84"/>
      <c r="B100" s="86" t="s">
        <v>401</v>
      </c>
      <c r="C100" s="86" t="s">
        <v>416</v>
      </c>
      <c r="D100" s="62">
        <v>4300</v>
      </c>
      <c r="E100" s="86"/>
    </row>
    <row r="101" spans="1:5" ht="24" customHeight="1">
      <c r="A101" s="84"/>
      <c r="B101" s="86" t="s">
        <v>402</v>
      </c>
      <c r="C101" s="86" t="s">
        <v>421</v>
      </c>
      <c r="D101" s="62">
        <v>55400</v>
      </c>
      <c r="E101" s="86"/>
    </row>
    <row r="102" spans="1:5" ht="24" customHeight="1">
      <c r="A102" s="84"/>
      <c r="B102" s="86" t="s">
        <v>403</v>
      </c>
      <c r="C102" s="86" t="s">
        <v>417</v>
      </c>
      <c r="D102" s="62">
        <v>22950</v>
      </c>
      <c r="E102" s="86"/>
    </row>
    <row r="103" spans="1:5" ht="24" customHeight="1">
      <c r="A103" s="84"/>
      <c r="B103" s="86" t="s">
        <v>404</v>
      </c>
      <c r="C103" s="86" t="s">
        <v>418</v>
      </c>
      <c r="D103" s="62">
        <v>4300</v>
      </c>
      <c r="E103" s="86"/>
    </row>
    <row r="104" spans="1:5" ht="24" customHeight="1">
      <c r="A104" s="84"/>
      <c r="B104" s="86" t="s">
        <v>405</v>
      </c>
      <c r="C104" s="86" t="s">
        <v>419</v>
      </c>
      <c r="D104" s="62">
        <v>17200</v>
      </c>
      <c r="E104" s="86"/>
    </row>
    <row r="105" spans="1:5" ht="24" customHeight="1">
      <c r="A105" s="84"/>
      <c r="B105" s="86" t="s">
        <v>406</v>
      </c>
      <c r="C105" s="86" t="s">
        <v>420</v>
      </c>
      <c r="D105" s="62">
        <v>51000</v>
      </c>
      <c r="E105" s="86"/>
    </row>
    <row r="106" spans="1:5" ht="24" customHeight="1">
      <c r="A106" s="84"/>
      <c r="B106" s="86" t="s">
        <v>425</v>
      </c>
      <c r="C106" s="86" t="s">
        <v>424</v>
      </c>
      <c r="D106" s="62">
        <v>1054000</v>
      </c>
      <c r="E106" s="86"/>
    </row>
    <row r="107" spans="1:5" ht="24" customHeight="1">
      <c r="A107" s="84"/>
      <c r="B107" s="86" t="s">
        <v>426</v>
      </c>
      <c r="C107" s="86" t="s">
        <v>427</v>
      </c>
      <c r="D107" s="62">
        <v>175000</v>
      </c>
      <c r="E107" s="86"/>
    </row>
    <row r="108" spans="1:5" ht="24" customHeight="1">
      <c r="A108" s="84"/>
      <c r="B108" s="86" t="s">
        <v>428</v>
      </c>
      <c r="C108" s="86" t="s">
        <v>431</v>
      </c>
      <c r="D108" s="62">
        <v>20700</v>
      </c>
      <c r="E108" s="86"/>
    </row>
    <row r="109" spans="1:5" ht="24" customHeight="1">
      <c r="A109" s="84"/>
      <c r="B109" s="86" t="s">
        <v>429</v>
      </c>
      <c r="C109" s="86" t="s">
        <v>432</v>
      </c>
      <c r="D109" s="62">
        <v>12300</v>
      </c>
      <c r="E109" s="86"/>
    </row>
    <row r="110" spans="1:5" ht="24" customHeight="1">
      <c r="A110" s="84"/>
      <c r="B110" s="86" t="s">
        <v>430</v>
      </c>
      <c r="C110" s="86" t="s">
        <v>433</v>
      </c>
      <c r="D110" s="62">
        <v>1800000</v>
      </c>
      <c r="E110" s="86"/>
    </row>
    <row r="111" spans="1:5" ht="24" customHeight="1">
      <c r="A111" s="84"/>
      <c r="B111" s="86" t="s">
        <v>434</v>
      </c>
      <c r="C111" s="86" t="s">
        <v>439</v>
      </c>
      <c r="D111" s="62">
        <v>350000</v>
      </c>
      <c r="E111" s="86"/>
    </row>
    <row r="112" spans="1:5" ht="24" customHeight="1">
      <c r="A112" s="84"/>
      <c r="B112" s="86" t="s">
        <v>435</v>
      </c>
      <c r="C112" s="86" t="s">
        <v>440</v>
      </c>
      <c r="D112" s="62">
        <v>6160000</v>
      </c>
      <c r="E112" s="86"/>
    </row>
    <row r="113" spans="1:5" ht="24" customHeight="1">
      <c r="A113" s="84"/>
      <c r="B113" s="86" t="s">
        <v>436</v>
      </c>
      <c r="C113" s="86" t="s">
        <v>440</v>
      </c>
      <c r="D113" s="62">
        <v>7750000</v>
      </c>
      <c r="E113" s="86"/>
    </row>
    <row r="114" spans="1:5" ht="24" customHeight="1">
      <c r="A114" s="84"/>
      <c r="B114" s="86" t="s">
        <v>437</v>
      </c>
      <c r="C114" s="86" t="s">
        <v>441</v>
      </c>
      <c r="D114" s="62">
        <v>27000</v>
      </c>
      <c r="E114" s="86"/>
    </row>
    <row r="115" spans="1:5" ht="24" customHeight="1">
      <c r="A115" s="84"/>
      <c r="B115" s="86" t="s">
        <v>438</v>
      </c>
      <c r="C115" s="86" t="s">
        <v>269</v>
      </c>
      <c r="D115" s="62">
        <v>939000</v>
      </c>
      <c r="E115" s="86"/>
    </row>
    <row r="116" spans="1:5" ht="24" customHeight="1">
      <c r="A116" s="84"/>
      <c r="B116" s="86" t="s">
        <v>442</v>
      </c>
      <c r="C116" s="86" t="s">
        <v>450</v>
      </c>
      <c r="D116" s="62">
        <v>200000</v>
      </c>
      <c r="E116" s="86"/>
    </row>
    <row r="117" spans="1:5" ht="24" customHeight="1">
      <c r="A117" s="84"/>
      <c r="B117" s="86" t="s">
        <v>443</v>
      </c>
      <c r="C117" s="86" t="s">
        <v>451</v>
      </c>
      <c r="D117" s="62">
        <v>2300000</v>
      </c>
      <c r="E117" s="86"/>
    </row>
    <row r="118" spans="1:5" ht="24" customHeight="1">
      <c r="A118" s="84"/>
      <c r="B118" s="86" t="s">
        <v>444</v>
      </c>
      <c r="C118" s="86" t="s">
        <v>452</v>
      </c>
      <c r="D118" s="62">
        <v>189750</v>
      </c>
      <c r="E118" s="86"/>
    </row>
    <row r="119" spans="1:5" ht="24" customHeight="1">
      <c r="A119" s="84"/>
      <c r="B119" s="86" t="s">
        <v>445</v>
      </c>
      <c r="C119" s="86" t="s">
        <v>453</v>
      </c>
      <c r="D119" s="62">
        <v>100000</v>
      </c>
      <c r="E119" s="86"/>
    </row>
    <row r="120" spans="1:5" ht="24" customHeight="1">
      <c r="A120" s="84"/>
      <c r="B120" s="86" t="s">
        <v>446</v>
      </c>
      <c r="C120" s="86" t="s">
        <v>454</v>
      </c>
      <c r="D120" s="62">
        <v>300000</v>
      </c>
      <c r="E120" s="86"/>
    </row>
    <row r="121" spans="1:5" ht="24" customHeight="1">
      <c r="A121" s="84"/>
      <c r="B121" s="86" t="s">
        <v>447</v>
      </c>
      <c r="C121" s="86" t="s">
        <v>359</v>
      </c>
      <c r="D121" s="62">
        <v>195000</v>
      </c>
      <c r="E121" s="86"/>
    </row>
    <row r="122" spans="1:5" ht="24" customHeight="1">
      <c r="A122" s="84"/>
      <c r="B122" s="86" t="s">
        <v>448</v>
      </c>
      <c r="C122" s="86" t="s">
        <v>359</v>
      </c>
      <c r="D122" s="62">
        <v>70000</v>
      </c>
      <c r="E122" s="86"/>
    </row>
    <row r="123" spans="1:5" ht="24" customHeight="1">
      <c r="A123" s="84"/>
      <c r="B123" s="86" t="s">
        <v>449</v>
      </c>
      <c r="C123" s="86" t="s">
        <v>455</v>
      </c>
      <c r="D123" s="62">
        <v>1921752</v>
      </c>
      <c r="E123" s="86"/>
    </row>
    <row r="124" spans="1:5" ht="24" customHeight="1">
      <c r="A124" s="84"/>
      <c r="B124" s="86" t="s">
        <v>456</v>
      </c>
      <c r="C124" s="86" t="s">
        <v>457</v>
      </c>
      <c r="D124" s="62">
        <v>2737000</v>
      </c>
      <c r="E124" s="86"/>
    </row>
    <row r="125" spans="1:5" ht="24" customHeight="1">
      <c r="A125" s="84"/>
      <c r="B125" s="86" t="s">
        <v>458</v>
      </c>
      <c r="C125" s="86" t="s">
        <v>305</v>
      </c>
      <c r="D125" s="62">
        <v>3311000</v>
      </c>
      <c r="E125" s="86"/>
    </row>
    <row r="126" spans="1:5" ht="24" customHeight="1">
      <c r="A126" s="84"/>
      <c r="B126" s="86" t="s">
        <v>459</v>
      </c>
      <c r="C126" s="86" t="s">
        <v>269</v>
      </c>
      <c r="D126" s="62">
        <v>300000</v>
      </c>
      <c r="E126" s="86"/>
    </row>
    <row r="127" spans="1:5" ht="24" customHeight="1">
      <c r="A127" s="84"/>
      <c r="B127" s="86" t="s">
        <v>460</v>
      </c>
      <c r="C127" s="86" t="s">
        <v>463</v>
      </c>
      <c r="D127" s="62">
        <v>70000</v>
      </c>
      <c r="E127" s="86"/>
    </row>
    <row r="128" spans="1:5" ht="24" customHeight="1">
      <c r="A128" s="84"/>
      <c r="B128" s="86" t="s">
        <v>464</v>
      </c>
      <c r="C128" s="86" t="s">
        <v>466</v>
      </c>
      <c r="D128" s="62">
        <v>43000</v>
      </c>
      <c r="E128" s="86"/>
    </row>
    <row r="129" spans="1:5" ht="24" customHeight="1">
      <c r="A129" s="84"/>
      <c r="B129" s="86" t="s">
        <v>461</v>
      </c>
      <c r="C129" s="86" t="s">
        <v>462</v>
      </c>
      <c r="D129" s="62">
        <v>3299557</v>
      </c>
      <c r="E129" s="86"/>
    </row>
    <row r="130" spans="1:5" ht="24" customHeight="1">
      <c r="A130" s="84"/>
      <c r="B130" s="86" t="s">
        <v>467</v>
      </c>
      <c r="C130" s="86" t="s">
        <v>492</v>
      </c>
      <c r="D130" s="62">
        <v>80000</v>
      </c>
      <c r="E130" s="86"/>
    </row>
    <row r="131" spans="1:5" ht="24" customHeight="1">
      <c r="A131" s="84"/>
      <c r="B131" s="86" t="s">
        <v>468</v>
      </c>
      <c r="C131" s="86" t="s">
        <v>493</v>
      </c>
      <c r="D131" s="62">
        <v>850000</v>
      </c>
      <c r="E131" s="86"/>
    </row>
    <row r="132" spans="1:5" ht="24" customHeight="1">
      <c r="A132" s="84"/>
      <c r="B132" s="86" t="s">
        <v>469</v>
      </c>
      <c r="C132" s="86" t="s">
        <v>494</v>
      </c>
      <c r="D132" s="62">
        <v>45000</v>
      </c>
      <c r="E132" s="86"/>
    </row>
    <row r="133" spans="1:5" ht="24" customHeight="1">
      <c r="A133" s="84"/>
      <c r="B133" s="86" t="s">
        <v>470</v>
      </c>
      <c r="C133" s="86" t="s">
        <v>495</v>
      </c>
      <c r="D133" s="62">
        <v>50000</v>
      </c>
      <c r="E133" s="86"/>
    </row>
    <row r="134" spans="1:5" ht="24" customHeight="1">
      <c r="A134" s="84"/>
      <c r="B134" s="86" t="s">
        <v>471</v>
      </c>
      <c r="C134" s="86" t="s">
        <v>496</v>
      </c>
      <c r="D134" s="62">
        <v>80000</v>
      </c>
      <c r="E134" s="86"/>
    </row>
    <row r="135" spans="1:5" ht="24" customHeight="1">
      <c r="A135" s="84"/>
      <c r="B135" s="86" t="s">
        <v>472</v>
      </c>
      <c r="C135" s="86" t="s">
        <v>497</v>
      </c>
      <c r="D135" s="62">
        <v>12000</v>
      </c>
      <c r="E135" s="86"/>
    </row>
    <row r="136" spans="1:5" ht="24" customHeight="1">
      <c r="A136" s="84"/>
      <c r="B136" s="86" t="s">
        <v>473</v>
      </c>
      <c r="C136" s="86" t="s">
        <v>498</v>
      </c>
      <c r="D136" s="62">
        <v>104000</v>
      </c>
      <c r="E136" s="86"/>
    </row>
    <row r="137" spans="1:5" ht="24" customHeight="1">
      <c r="A137" s="84"/>
      <c r="B137" s="86" t="s">
        <v>474</v>
      </c>
      <c r="C137" s="86" t="s">
        <v>499</v>
      </c>
      <c r="D137" s="62">
        <v>426575</v>
      </c>
      <c r="E137" s="86"/>
    </row>
    <row r="138" spans="1:5" ht="24" customHeight="1">
      <c r="A138" s="84"/>
      <c r="B138" s="86" t="s">
        <v>475</v>
      </c>
      <c r="C138" s="86" t="s">
        <v>500</v>
      </c>
      <c r="D138" s="62">
        <v>52000</v>
      </c>
      <c r="E138" s="86"/>
    </row>
    <row r="139" spans="1:5" ht="24" customHeight="1">
      <c r="A139" s="84"/>
      <c r="B139" s="86" t="s">
        <v>476</v>
      </c>
      <c r="C139" s="86" t="s">
        <v>517</v>
      </c>
      <c r="D139" s="62">
        <v>1400</v>
      </c>
      <c r="E139" s="86"/>
    </row>
    <row r="140" spans="1:5" ht="24" customHeight="1">
      <c r="A140" s="84"/>
      <c r="B140" s="86" t="s">
        <v>515</v>
      </c>
      <c r="C140" s="86" t="s">
        <v>516</v>
      </c>
      <c r="D140" s="62">
        <v>2000</v>
      </c>
      <c r="E140" s="86"/>
    </row>
    <row r="141" spans="1:5" ht="24" customHeight="1">
      <c r="A141" s="84"/>
      <c r="B141" s="86" t="s">
        <v>477</v>
      </c>
      <c r="C141" s="86" t="s">
        <v>501</v>
      </c>
      <c r="D141" s="62">
        <v>56000</v>
      </c>
      <c r="E141" s="86"/>
    </row>
    <row r="142" spans="1:5" ht="24" customHeight="1">
      <c r="A142" s="84"/>
      <c r="B142" s="86" t="s">
        <v>478</v>
      </c>
      <c r="C142" s="86" t="s">
        <v>502</v>
      </c>
      <c r="D142" s="62">
        <v>6000</v>
      </c>
      <c r="E142" s="86"/>
    </row>
    <row r="143" spans="1:5" ht="24" customHeight="1">
      <c r="A143" s="84"/>
      <c r="B143" s="86" t="s">
        <v>479</v>
      </c>
      <c r="C143" s="86" t="s">
        <v>503</v>
      </c>
      <c r="D143" s="62">
        <v>7200</v>
      </c>
      <c r="E143" s="86"/>
    </row>
    <row r="144" spans="1:5" ht="24" customHeight="1">
      <c r="A144" s="84"/>
      <c r="B144" s="86" t="s">
        <v>480</v>
      </c>
      <c r="C144" s="86" t="s">
        <v>504</v>
      </c>
      <c r="D144" s="62">
        <v>2600</v>
      </c>
      <c r="E144" s="86"/>
    </row>
    <row r="145" spans="1:5" ht="24" customHeight="1">
      <c r="A145" s="84"/>
      <c r="B145" s="86" t="s">
        <v>481</v>
      </c>
      <c r="C145" s="86" t="s">
        <v>505</v>
      </c>
      <c r="D145" s="62">
        <v>4290</v>
      </c>
      <c r="E145" s="86"/>
    </row>
    <row r="146" spans="1:5" ht="24" customHeight="1">
      <c r="A146" s="84"/>
      <c r="B146" s="86" t="s">
        <v>482</v>
      </c>
      <c r="C146" s="86" t="s">
        <v>506</v>
      </c>
      <c r="D146" s="62">
        <v>150000</v>
      </c>
      <c r="E146" s="86"/>
    </row>
    <row r="147" spans="1:5" ht="24" customHeight="1">
      <c r="A147" s="84"/>
      <c r="B147" s="86" t="s">
        <v>483</v>
      </c>
      <c r="C147" s="86" t="s">
        <v>507</v>
      </c>
      <c r="D147" s="62">
        <v>3000</v>
      </c>
      <c r="E147" s="86"/>
    </row>
    <row r="148" spans="1:5" ht="24" customHeight="1">
      <c r="A148" s="84"/>
      <c r="B148" s="86" t="s">
        <v>484</v>
      </c>
      <c r="C148" s="86" t="s">
        <v>508</v>
      </c>
      <c r="D148" s="62">
        <v>31000</v>
      </c>
      <c r="E148" s="86"/>
    </row>
    <row r="149" spans="1:5" ht="24" customHeight="1">
      <c r="A149" s="84"/>
      <c r="B149" s="86" t="s">
        <v>485</v>
      </c>
      <c r="C149" s="86" t="s">
        <v>509</v>
      </c>
      <c r="D149" s="62">
        <v>6300</v>
      </c>
      <c r="E149" s="86"/>
    </row>
    <row r="150" spans="1:5" ht="24" customHeight="1">
      <c r="A150" s="84"/>
      <c r="B150" s="86" t="s">
        <v>486</v>
      </c>
      <c r="C150" s="86" t="s">
        <v>510</v>
      </c>
      <c r="D150" s="62">
        <v>5000</v>
      </c>
      <c r="E150" s="86"/>
    </row>
    <row r="151" spans="1:5" ht="24" customHeight="1">
      <c r="A151" s="84"/>
      <c r="B151" s="86" t="s">
        <v>487</v>
      </c>
      <c r="C151" s="86" t="s">
        <v>518</v>
      </c>
      <c r="D151" s="62">
        <v>16800</v>
      </c>
      <c r="E151" s="86"/>
    </row>
    <row r="152" spans="1:5" ht="24" customHeight="1">
      <c r="A152" s="84"/>
      <c r="B152" s="86" t="s">
        <v>488</v>
      </c>
      <c r="C152" s="86" t="s">
        <v>511</v>
      </c>
      <c r="D152" s="62">
        <v>16900</v>
      </c>
      <c r="E152" s="86"/>
    </row>
    <row r="153" spans="1:5" ht="24" customHeight="1">
      <c r="A153" s="84"/>
      <c r="B153" s="86" t="s">
        <v>489</v>
      </c>
      <c r="C153" s="86" t="s">
        <v>512</v>
      </c>
      <c r="D153" s="62">
        <v>230000</v>
      </c>
      <c r="E153" s="86"/>
    </row>
    <row r="154" spans="1:5" ht="24" customHeight="1">
      <c r="A154" s="84"/>
      <c r="B154" s="86" t="s">
        <v>490</v>
      </c>
      <c r="C154" s="86" t="s">
        <v>513</v>
      </c>
      <c r="D154" s="62">
        <v>194000</v>
      </c>
      <c r="E154" s="86"/>
    </row>
    <row r="155" spans="1:5" ht="24" customHeight="1">
      <c r="A155" s="84"/>
      <c r="B155" s="86" t="s">
        <v>491</v>
      </c>
      <c r="C155" s="86" t="s">
        <v>514</v>
      </c>
      <c r="D155" s="62">
        <v>7000</v>
      </c>
      <c r="E155" s="86"/>
    </row>
    <row r="156" spans="1:5" ht="24" customHeight="1">
      <c r="A156" s="84"/>
      <c r="B156" s="86" t="s">
        <v>519</v>
      </c>
      <c r="C156" s="86" t="s">
        <v>520</v>
      </c>
      <c r="D156" s="62">
        <v>19000</v>
      </c>
      <c r="E156" s="86"/>
    </row>
    <row r="157" spans="1:5" ht="24" customHeight="1">
      <c r="A157" s="84"/>
      <c r="B157" s="86" t="s">
        <v>521</v>
      </c>
      <c r="C157" s="86" t="s">
        <v>522</v>
      </c>
      <c r="D157" s="62">
        <v>19600</v>
      </c>
      <c r="E157" s="86"/>
    </row>
    <row r="158" spans="1:5" ht="24" customHeight="1">
      <c r="A158" s="84"/>
      <c r="B158" s="86" t="s">
        <v>523</v>
      </c>
      <c r="C158" s="86" t="s">
        <v>524</v>
      </c>
      <c r="D158" s="62">
        <v>1036000</v>
      </c>
      <c r="E158" s="86"/>
    </row>
    <row r="159" spans="1:5" ht="24" customHeight="1">
      <c r="A159" s="84"/>
      <c r="B159" s="86" t="s">
        <v>525</v>
      </c>
      <c r="C159" s="86" t="s">
        <v>528</v>
      </c>
      <c r="D159" s="62">
        <v>49100</v>
      </c>
      <c r="E159" s="86"/>
    </row>
    <row r="160" spans="1:5" ht="24" customHeight="1">
      <c r="A160" s="84"/>
      <c r="B160" s="86" t="s">
        <v>526</v>
      </c>
      <c r="C160" s="86" t="s">
        <v>529</v>
      </c>
      <c r="D160" s="62">
        <v>159600</v>
      </c>
      <c r="E160" s="86"/>
    </row>
    <row r="161" spans="1:5" ht="24" customHeight="1">
      <c r="A161" s="84"/>
      <c r="B161" s="86" t="s">
        <v>527</v>
      </c>
      <c r="C161" s="86" t="s">
        <v>530</v>
      </c>
      <c r="D161" s="62">
        <v>16000</v>
      </c>
      <c r="E161" s="86"/>
    </row>
    <row r="162" spans="1:5" ht="24" customHeight="1">
      <c r="A162" s="84"/>
      <c r="B162" s="86" t="s">
        <v>531</v>
      </c>
      <c r="C162" s="86" t="s">
        <v>532</v>
      </c>
      <c r="D162" s="62">
        <v>1849265</v>
      </c>
      <c r="E162" s="86"/>
    </row>
    <row r="163" spans="1:5" ht="24" customHeight="1">
      <c r="A163" s="84"/>
      <c r="B163" s="86" t="s">
        <v>533</v>
      </c>
      <c r="C163" s="86" t="s">
        <v>541</v>
      </c>
      <c r="D163" s="62">
        <v>127000</v>
      </c>
      <c r="E163" s="86"/>
    </row>
    <row r="164" spans="1:5" ht="24" customHeight="1">
      <c r="A164" s="84"/>
      <c r="B164" s="86" t="s">
        <v>534</v>
      </c>
      <c r="C164" s="86" t="s">
        <v>542</v>
      </c>
      <c r="D164" s="62">
        <v>3230</v>
      </c>
      <c r="E164" s="86"/>
    </row>
    <row r="165" spans="1:5" ht="24" customHeight="1">
      <c r="A165" s="84"/>
      <c r="B165" s="86" t="s">
        <v>535</v>
      </c>
      <c r="C165" s="86" t="s">
        <v>543</v>
      </c>
      <c r="D165" s="62">
        <v>153360</v>
      </c>
      <c r="E165" s="86"/>
    </row>
    <row r="166" spans="1:5" ht="24" customHeight="1">
      <c r="A166" s="84"/>
      <c r="B166" s="86" t="s">
        <v>536</v>
      </c>
      <c r="C166" s="86" t="s">
        <v>544</v>
      </c>
      <c r="D166" s="62">
        <v>12000</v>
      </c>
      <c r="E166" s="86"/>
    </row>
    <row r="167" spans="1:5" ht="24" customHeight="1">
      <c r="A167" s="84"/>
      <c r="B167" s="86" t="s">
        <v>537</v>
      </c>
      <c r="C167" s="86" t="s">
        <v>545</v>
      </c>
      <c r="D167" s="62">
        <v>28000</v>
      </c>
      <c r="E167" s="86"/>
    </row>
    <row r="168" spans="1:5" ht="24" customHeight="1">
      <c r="A168" s="84"/>
      <c r="B168" s="86" t="s">
        <v>538</v>
      </c>
      <c r="C168" s="86" t="s">
        <v>546</v>
      </c>
      <c r="D168" s="62">
        <v>27000</v>
      </c>
      <c r="E168" s="86"/>
    </row>
    <row r="169" spans="1:5" ht="24" customHeight="1">
      <c r="A169" s="84"/>
      <c r="B169" s="86" t="s">
        <v>539</v>
      </c>
      <c r="C169" s="86" t="s">
        <v>547</v>
      </c>
      <c r="D169" s="62">
        <v>668</v>
      </c>
      <c r="E169" s="86"/>
    </row>
    <row r="170" spans="1:5" ht="24" customHeight="1">
      <c r="A170" s="84"/>
      <c r="B170" s="86" t="s">
        <v>540</v>
      </c>
      <c r="C170" s="86" t="s">
        <v>548</v>
      </c>
      <c r="D170" s="62">
        <v>67000</v>
      </c>
      <c r="E170" s="86"/>
    </row>
    <row r="171" spans="1:5" ht="24" customHeight="1">
      <c r="A171" s="84"/>
      <c r="B171" s="86" t="s">
        <v>549</v>
      </c>
      <c r="C171" s="86" t="s">
        <v>553</v>
      </c>
      <c r="D171" s="62">
        <v>1608700</v>
      </c>
      <c r="E171" s="86"/>
    </row>
    <row r="172" spans="1:5" ht="24" customHeight="1">
      <c r="A172" s="84"/>
      <c r="B172" s="86" t="s">
        <v>550</v>
      </c>
      <c r="C172" s="86" t="s">
        <v>554</v>
      </c>
      <c r="D172" s="62">
        <v>19000</v>
      </c>
      <c r="E172" s="86"/>
    </row>
    <row r="173" spans="1:5" ht="24" customHeight="1">
      <c r="A173" s="84"/>
      <c r="B173" s="86" t="s">
        <v>551</v>
      </c>
      <c r="C173" s="86" t="s">
        <v>555</v>
      </c>
      <c r="D173" s="62">
        <v>23000</v>
      </c>
      <c r="E173" s="86"/>
    </row>
    <row r="174" spans="1:5" ht="24" customHeight="1">
      <c r="A174" s="84"/>
      <c r="B174" s="86" t="s">
        <v>552</v>
      </c>
      <c r="C174" s="86" t="s">
        <v>543</v>
      </c>
      <c r="D174" s="62">
        <v>91500</v>
      </c>
      <c r="E174" s="86"/>
    </row>
    <row r="175" spans="1:5" ht="24" customHeight="1">
      <c r="A175" s="84"/>
      <c r="B175" s="86" t="s">
        <v>556</v>
      </c>
      <c r="C175" s="86" t="s">
        <v>558</v>
      </c>
      <c r="D175" s="62">
        <v>45000</v>
      </c>
      <c r="E175" s="86"/>
    </row>
    <row r="176" spans="1:5" ht="24" customHeight="1">
      <c r="A176" s="84"/>
      <c r="B176" s="86" t="s">
        <v>557</v>
      </c>
      <c r="C176" s="86" t="s">
        <v>559</v>
      </c>
      <c r="D176" s="62">
        <v>2000</v>
      </c>
      <c r="E176" s="86"/>
    </row>
    <row r="177" spans="1:5" ht="24" customHeight="1">
      <c r="A177" s="84"/>
      <c r="B177" s="86" t="s">
        <v>560</v>
      </c>
      <c r="C177" s="86" t="s">
        <v>561</v>
      </c>
      <c r="D177" s="62">
        <v>225000</v>
      </c>
      <c r="E177" s="86"/>
    </row>
    <row r="178" spans="1:5" ht="24" customHeight="1">
      <c r="A178" s="84"/>
      <c r="B178" s="86" t="s">
        <v>562</v>
      </c>
      <c r="C178" s="86" t="s">
        <v>563</v>
      </c>
      <c r="D178" s="62">
        <v>3000</v>
      </c>
      <c r="E178" s="86"/>
    </row>
    <row r="179" spans="1:5" ht="24" customHeight="1">
      <c r="A179" s="84"/>
      <c r="B179" s="86" t="s">
        <v>564</v>
      </c>
      <c r="C179" s="86" t="s">
        <v>565</v>
      </c>
      <c r="D179" s="62">
        <v>76000</v>
      </c>
      <c r="E179" s="86"/>
    </row>
    <row r="180" spans="1:5" ht="24" customHeight="1">
      <c r="A180" s="84"/>
      <c r="B180" s="86" t="s">
        <v>566</v>
      </c>
      <c r="C180" s="86" t="s">
        <v>574</v>
      </c>
      <c r="D180" s="62">
        <v>5000</v>
      </c>
      <c r="E180" s="86"/>
    </row>
    <row r="181" spans="1:5" ht="24" customHeight="1">
      <c r="A181" s="84"/>
      <c r="B181" s="86" t="s">
        <v>567</v>
      </c>
      <c r="C181" s="86" t="s">
        <v>575</v>
      </c>
      <c r="D181" s="62">
        <v>31000</v>
      </c>
      <c r="E181" s="86"/>
    </row>
    <row r="182" spans="1:5" ht="24" customHeight="1">
      <c r="A182" s="84"/>
      <c r="B182" s="86" t="s">
        <v>568</v>
      </c>
      <c r="C182" s="86" t="s">
        <v>576</v>
      </c>
      <c r="D182" s="62">
        <v>21800</v>
      </c>
      <c r="E182" s="86"/>
    </row>
    <row r="183" spans="1:5" ht="24" customHeight="1">
      <c r="A183" s="84"/>
      <c r="B183" s="86" t="s">
        <v>569</v>
      </c>
      <c r="C183" s="86" t="s">
        <v>577</v>
      </c>
      <c r="D183" s="62">
        <v>99000</v>
      </c>
      <c r="E183" s="86"/>
    </row>
    <row r="184" spans="1:5" ht="24" customHeight="1">
      <c r="A184" s="84"/>
      <c r="B184" s="86" t="s">
        <v>570</v>
      </c>
      <c r="C184" s="86" t="s">
        <v>578</v>
      </c>
      <c r="D184" s="62">
        <v>4000</v>
      </c>
      <c r="E184" s="86"/>
    </row>
    <row r="185" spans="1:5" ht="24" customHeight="1">
      <c r="A185" s="84"/>
      <c r="B185" s="86" t="s">
        <v>571</v>
      </c>
      <c r="C185" s="86" t="s">
        <v>579</v>
      </c>
      <c r="D185" s="62">
        <v>30000</v>
      </c>
      <c r="E185" s="86"/>
    </row>
    <row r="186" spans="1:5" ht="24" customHeight="1">
      <c r="A186" s="84"/>
      <c r="B186" s="86" t="s">
        <v>572</v>
      </c>
      <c r="C186" s="86" t="s">
        <v>580</v>
      </c>
      <c r="D186" s="62">
        <v>45000</v>
      </c>
      <c r="E186" s="86"/>
    </row>
    <row r="187" spans="1:5" ht="24" customHeight="1">
      <c r="A187" s="84"/>
      <c r="B187" s="86" t="s">
        <v>573</v>
      </c>
      <c r="C187" s="86" t="s">
        <v>581</v>
      </c>
      <c r="D187" s="62">
        <v>10000</v>
      </c>
      <c r="E187" s="86"/>
    </row>
    <row r="188" spans="1:5" ht="24" customHeight="1">
      <c r="A188" s="84"/>
      <c r="B188" s="86" t="s">
        <v>582</v>
      </c>
      <c r="C188" s="86" t="s">
        <v>583</v>
      </c>
      <c r="D188" s="62">
        <v>12000</v>
      </c>
      <c r="E188" s="86"/>
    </row>
    <row r="189" spans="1:5" ht="24" customHeight="1">
      <c r="A189" s="84"/>
      <c r="B189" s="86" t="s">
        <v>584</v>
      </c>
      <c r="C189" s="86" t="s">
        <v>452</v>
      </c>
      <c r="D189" s="62">
        <v>37839000</v>
      </c>
      <c r="E189" s="86"/>
    </row>
    <row r="190" spans="1:5" ht="24" customHeight="1">
      <c r="A190" s="84"/>
      <c r="B190" s="86" t="s">
        <v>585</v>
      </c>
      <c r="C190" s="86" t="s">
        <v>587</v>
      </c>
      <c r="D190" s="62">
        <v>50000</v>
      </c>
      <c r="E190" s="86"/>
    </row>
    <row r="191" spans="1:5" ht="24" customHeight="1">
      <c r="A191" s="84"/>
      <c r="B191" s="86" t="s">
        <v>586</v>
      </c>
      <c r="C191" s="86" t="s">
        <v>588</v>
      </c>
      <c r="D191" s="62">
        <v>90000</v>
      </c>
      <c r="E191" s="86"/>
    </row>
    <row r="192" spans="1:5" ht="24" customHeight="1">
      <c r="A192" s="84"/>
      <c r="B192" s="86" t="s">
        <v>589</v>
      </c>
      <c r="C192" s="86" t="s">
        <v>590</v>
      </c>
      <c r="D192" s="62">
        <v>113506000</v>
      </c>
      <c r="E192" s="86"/>
    </row>
    <row r="193" spans="1:5" ht="24" customHeight="1">
      <c r="A193" s="84"/>
      <c r="B193" s="86" t="s">
        <v>591</v>
      </c>
      <c r="C193" s="86" t="s">
        <v>592</v>
      </c>
      <c r="D193" s="62">
        <v>449838</v>
      </c>
      <c r="E193" s="86"/>
    </row>
    <row r="194" spans="1:5" ht="24" customHeight="1">
      <c r="A194" s="84"/>
      <c r="B194" s="86" t="s">
        <v>593</v>
      </c>
      <c r="C194" s="86" t="s">
        <v>277</v>
      </c>
      <c r="D194" s="62">
        <v>24344000</v>
      </c>
      <c r="E194" s="86"/>
    </row>
    <row r="195" spans="1:5" ht="24" customHeight="1">
      <c r="A195" s="84"/>
      <c r="B195" s="86" t="s">
        <v>594</v>
      </c>
      <c r="C195" s="86" t="s">
        <v>596</v>
      </c>
      <c r="D195" s="62">
        <v>398500</v>
      </c>
      <c r="E195" s="86"/>
    </row>
    <row r="196" spans="1:5" ht="24" customHeight="1">
      <c r="A196" s="84"/>
      <c r="B196" s="86" t="s">
        <v>595</v>
      </c>
      <c r="C196" s="86" t="s">
        <v>597</v>
      </c>
      <c r="D196" s="62">
        <v>6250000</v>
      </c>
      <c r="E196" s="86"/>
    </row>
    <row r="197" spans="1:5" ht="24" customHeight="1">
      <c r="A197" s="84"/>
      <c r="B197" s="86" t="s">
        <v>598</v>
      </c>
      <c r="C197" s="86" t="s">
        <v>277</v>
      </c>
      <c r="D197" s="62">
        <v>749999</v>
      </c>
      <c r="E197" s="86"/>
    </row>
    <row r="198" spans="1:5" ht="24" customHeight="1">
      <c r="A198" s="84"/>
      <c r="B198" s="86" t="s">
        <v>599</v>
      </c>
      <c r="C198" s="86" t="s">
        <v>282</v>
      </c>
      <c r="D198" s="62">
        <v>5000000</v>
      </c>
      <c r="E198" s="86"/>
    </row>
    <row r="199" spans="1:5" ht="24" customHeight="1">
      <c r="A199" s="84"/>
      <c r="B199" s="86" t="s">
        <v>600</v>
      </c>
      <c r="C199" s="86" t="s">
        <v>282</v>
      </c>
      <c r="D199" s="62">
        <v>65000</v>
      </c>
      <c r="E199" s="86"/>
    </row>
    <row r="200" spans="1:5" ht="24" customHeight="1">
      <c r="A200" s="84"/>
      <c r="B200" s="86" t="s">
        <v>601</v>
      </c>
      <c r="C200" s="86" t="s">
        <v>602</v>
      </c>
      <c r="D200" s="62">
        <v>900000</v>
      </c>
      <c r="E200" s="86"/>
    </row>
    <row r="201" spans="1:5" ht="24" customHeight="1">
      <c r="A201" s="84"/>
      <c r="B201" s="86" t="s">
        <v>603</v>
      </c>
      <c r="C201" s="86" t="s">
        <v>269</v>
      </c>
      <c r="D201" s="62">
        <v>33100000</v>
      </c>
      <c r="E201" s="86"/>
    </row>
    <row r="202" spans="1:5" ht="24" customHeight="1">
      <c r="A202" s="84"/>
      <c r="B202" s="86" t="s">
        <v>604</v>
      </c>
      <c r="C202" s="86" t="s">
        <v>605</v>
      </c>
      <c r="D202" s="62">
        <v>1872000</v>
      </c>
      <c r="E202" s="86"/>
    </row>
    <row r="203" spans="1:5" ht="24" customHeight="1">
      <c r="A203" s="84"/>
      <c r="B203" s="86" t="s">
        <v>606</v>
      </c>
      <c r="C203" s="86" t="s">
        <v>277</v>
      </c>
      <c r="D203" s="62">
        <v>200000</v>
      </c>
      <c r="E203" s="86"/>
    </row>
    <row r="204" spans="1:5" ht="24" customHeight="1">
      <c r="A204" s="84"/>
      <c r="B204" s="86" t="s">
        <v>607</v>
      </c>
      <c r="C204" s="86" t="s">
        <v>277</v>
      </c>
      <c r="D204" s="62">
        <v>12140000</v>
      </c>
      <c r="E204" s="86"/>
    </row>
    <row r="205" spans="1:5" ht="24" customHeight="1">
      <c r="A205" s="84"/>
      <c r="B205" s="86" t="s">
        <v>608</v>
      </c>
      <c r="C205" s="86" t="s">
        <v>269</v>
      </c>
      <c r="D205" s="62">
        <v>8239000</v>
      </c>
      <c r="E205" s="86"/>
    </row>
    <row r="206" spans="1:5" ht="24" customHeight="1">
      <c r="A206" s="84"/>
      <c r="B206" s="86" t="s">
        <v>609</v>
      </c>
      <c r="C206" s="86" t="s">
        <v>451</v>
      </c>
      <c r="D206" s="62">
        <v>1500000</v>
      </c>
      <c r="E206" s="86"/>
    </row>
    <row r="207" spans="1:5" ht="24" customHeight="1">
      <c r="A207" s="84"/>
      <c r="B207" s="86" t="s">
        <v>610</v>
      </c>
      <c r="C207" s="86" t="s">
        <v>298</v>
      </c>
      <c r="D207" s="62">
        <v>200000</v>
      </c>
      <c r="E207" s="86"/>
    </row>
    <row r="208" spans="1:5" ht="24" customHeight="1">
      <c r="A208" s="84"/>
      <c r="B208" s="86" t="s">
        <v>611</v>
      </c>
      <c r="C208" s="86" t="s">
        <v>277</v>
      </c>
      <c r="D208" s="62">
        <v>1500000</v>
      </c>
      <c r="E208" s="86"/>
    </row>
    <row r="209" spans="1:5" ht="24" customHeight="1">
      <c r="A209" s="84"/>
      <c r="B209" s="86" t="s">
        <v>612</v>
      </c>
      <c r="C209" s="86" t="s">
        <v>613</v>
      </c>
      <c r="D209" s="62">
        <v>798000</v>
      </c>
      <c r="E209" s="86"/>
    </row>
    <row r="210" spans="1:5" ht="24" customHeight="1">
      <c r="A210" s="84"/>
      <c r="B210" s="86" t="s">
        <v>615</v>
      </c>
      <c r="C210" s="86" t="s">
        <v>614</v>
      </c>
      <c r="D210" s="62">
        <v>12163986</v>
      </c>
      <c r="E210" s="86"/>
    </row>
    <row r="211" spans="1:5" ht="24" customHeight="1">
      <c r="A211" s="84"/>
      <c r="B211" s="86" t="s">
        <v>616</v>
      </c>
      <c r="C211" s="86" t="s">
        <v>277</v>
      </c>
      <c r="D211" s="62">
        <v>600000</v>
      </c>
      <c r="E211" s="86"/>
    </row>
    <row r="212" spans="1:5" ht="24" customHeight="1">
      <c r="A212" s="84"/>
      <c r="B212" s="86" t="s">
        <v>617</v>
      </c>
      <c r="C212" s="86" t="s">
        <v>282</v>
      </c>
      <c r="D212" s="62">
        <v>268000</v>
      </c>
      <c r="E212" s="86"/>
    </row>
    <row r="213" spans="1:5" ht="24" customHeight="1">
      <c r="A213" s="84"/>
      <c r="B213" s="86" t="s">
        <v>618</v>
      </c>
      <c r="C213" s="86" t="s">
        <v>462</v>
      </c>
      <c r="D213" s="62">
        <v>142488</v>
      </c>
      <c r="E213" s="86"/>
    </row>
    <row r="214" spans="1:5" ht="24" customHeight="1">
      <c r="A214" s="84"/>
      <c r="B214" s="86" t="s">
        <v>619</v>
      </c>
      <c r="C214" s="86" t="s">
        <v>631</v>
      </c>
      <c r="D214" s="62">
        <v>20000</v>
      </c>
      <c r="E214" s="86"/>
    </row>
    <row r="215" spans="1:5" ht="24" customHeight="1">
      <c r="A215" s="84"/>
      <c r="B215" s="86" t="s">
        <v>620</v>
      </c>
      <c r="C215" s="86" t="s">
        <v>632</v>
      </c>
      <c r="D215" s="62">
        <v>2000</v>
      </c>
      <c r="E215" s="86"/>
    </row>
    <row r="216" spans="1:5" ht="24" customHeight="1">
      <c r="A216" s="84"/>
      <c r="B216" s="86" t="s">
        <v>621</v>
      </c>
      <c r="C216" s="86" t="s">
        <v>633</v>
      </c>
      <c r="D216" s="62">
        <v>582000</v>
      </c>
      <c r="E216" s="86"/>
    </row>
    <row r="217" spans="1:5" ht="24" customHeight="1">
      <c r="A217" s="84"/>
      <c r="B217" s="86" t="s">
        <v>622</v>
      </c>
      <c r="C217" s="86" t="s">
        <v>634</v>
      </c>
      <c r="D217" s="62">
        <v>49600</v>
      </c>
      <c r="E217" s="86"/>
    </row>
    <row r="218" spans="1:5" ht="24" customHeight="1">
      <c r="A218" s="84"/>
      <c r="B218" s="86" t="s">
        <v>623</v>
      </c>
      <c r="C218" s="86" t="s">
        <v>635</v>
      </c>
      <c r="D218" s="62">
        <v>216000</v>
      </c>
      <c r="E218" s="86"/>
    </row>
    <row r="219" spans="1:5" ht="24" customHeight="1">
      <c r="A219" s="84"/>
      <c r="B219" s="86" t="s">
        <v>624</v>
      </c>
      <c r="C219" s="86" t="s">
        <v>636</v>
      </c>
      <c r="D219" s="62">
        <v>23700</v>
      </c>
      <c r="E219" s="86"/>
    </row>
    <row r="220" spans="1:5" ht="24" customHeight="1">
      <c r="A220" s="84"/>
      <c r="B220" s="86" t="s">
        <v>625</v>
      </c>
      <c r="C220" s="86" t="s">
        <v>637</v>
      </c>
      <c r="D220" s="62">
        <v>24400</v>
      </c>
      <c r="E220" s="86"/>
    </row>
    <row r="221" spans="1:5" ht="24" customHeight="1">
      <c r="A221" s="84"/>
      <c r="B221" s="86" t="s">
        <v>626</v>
      </c>
      <c r="C221" s="86" t="s">
        <v>638</v>
      </c>
      <c r="D221" s="62">
        <v>121000</v>
      </c>
      <c r="E221" s="86"/>
    </row>
    <row r="222" spans="1:5" ht="24" customHeight="1">
      <c r="A222" s="84"/>
      <c r="B222" s="86" t="s">
        <v>627</v>
      </c>
      <c r="C222" s="86" t="s">
        <v>639</v>
      </c>
      <c r="D222" s="62">
        <v>36000</v>
      </c>
      <c r="E222" s="86"/>
    </row>
    <row r="223" spans="1:5" ht="24" customHeight="1">
      <c r="A223" s="84"/>
      <c r="B223" s="86" t="s">
        <v>628</v>
      </c>
      <c r="C223" s="86" t="s">
        <v>641</v>
      </c>
      <c r="D223" s="62">
        <v>1000000</v>
      </c>
      <c r="E223" s="86"/>
    </row>
    <row r="224" spans="1:5" ht="24" customHeight="1">
      <c r="A224" s="84"/>
      <c r="B224" s="86" t="s">
        <v>629</v>
      </c>
      <c r="C224" s="86" t="s">
        <v>642</v>
      </c>
      <c r="D224" s="62">
        <v>21000</v>
      </c>
      <c r="E224" s="86"/>
    </row>
    <row r="225" spans="1:5" ht="24" customHeight="1">
      <c r="A225" s="84"/>
      <c r="B225" s="86" t="s">
        <v>630</v>
      </c>
      <c r="C225" s="86" t="s">
        <v>640</v>
      </c>
      <c r="D225" s="62">
        <v>20000</v>
      </c>
      <c r="E225" s="86"/>
    </row>
    <row r="226" spans="1:5" ht="24" customHeight="1">
      <c r="A226" s="84"/>
      <c r="B226" s="86" t="s">
        <v>643</v>
      </c>
      <c r="C226" s="86" t="s">
        <v>277</v>
      </c>
      <c r="D226" s="62">
        <v>902000</v>
      </c>
      <c r="E226" s="86"/>
    </row>
    <row r="227" spans="1:5" ht="24" customHeight="1">
      <c r="A227" s="84"/>
      <c r="B227" s="86" t="s">
        <v>644</v>
      </c>
      <c r="C227" s="86" t="s">
        <v>647</v>
      </c>
      <c r="D227" s="62">
        <v>45500</v>
      </c>
      <c r="E227" s="86"/>
    </row>
    <row r="228" spans="1:5" ht="24" customHeight="1">
      <c r="A228" s="84"/>
      <c r="B228" s="86" t="s">
        <v>645</v>
      </c>
      <c r="C228" s="86" t="s">
        <v>462</v>
      </c>
      <c r="D228" s="62">
        <v>3800</v>
      </c>
      <c r="E228" s="86"/>
    </row>
    <row r="229" spans="1:5" ht="24" customHeight="1">
      <c r="A229" s="84"/>
      <c r="B229" s="86" t="s">
        <v>646</v>
      </c>
      <c r="C229" s="86" t="s">
        <v>648</v>
      </c>
      <c r="D229" s="62">
        <v>20000</v>
      </c>
      <c r="E229" s="86"/>
    </row>
    <row r="230" spans="1:5" ht="24" customHeight="1">
      <c r="A230" s="84"/>
      <c r="B230" s="86" t="s">
        <v>649</v>
      </c>
      <c r="C230" s="86" t="s">
        <v>322</v>
      </c>
      <c r="D230" s="62">
        <v>5214000</v>
      </c>
      <c r="E230" s="86"/>
    </row>
    <row r="231" spans="1:5" ht="24" customHeight="1">
      <c r="A231" s="84"/>
      <c r="B231" s="86" t="s">
        <v>650</v>
      </c>
      <c r="C231" s="86" t="s">
        <v>269</v>
      </c>
      <c r="D231" s="62">
        <v>4200000</v>
      </c>
      <c r="E231" s="86"/>
    </row>
    <row r="232" spans="1:5" ht="24" customHeight="1">
      <c r="A232" s="84"/>
      <c r="B232" s="86" t="s">
        <v>651</v>
      </c>
      <c r="C232" s="86" t="s">
        <v>653</v>
      </c>
      <c r="D232" s="62">
        <v>10000</v>
      </c>
      <c r="E232" s="86"/>
    </row>
    <row r="233" spans="1:5" ht="24" customHeight="1">
      <c r="A233" s="84"/>
      <c r="B233" s="86" t="s">
        <v>652</v>
      </c>
      <c r="C233" s="86" t="s">
        <v>269</v>
      </c>
      <c r="D233" s="62">
        <v>1278000</v>
      </c>
      <c r="E233" s="86"/>
    </row>
    <row r="234" spans="1:5" ht="24" customHeight="1">
      <c r="A234" s="84"/>
      <c r="B234" s="86" t="s">
        <v>654</v>
      </c>
      <c r="C234" s="86" t="s">
        <v>269</v>
      </c>
      <c r="D234" s="62">
        <v>13875000</v>
      </c>
      <c r="E234" s="86"/>
    </row>
    <row r="235" spans="1:5" ht="24" customHeight="1">
      <c r="A235" s="84"/>
      <c r="B235" s="86" t="s">
        <v>655</v>
      </c>
      <c r="C235" s="86" t="s">
        <v>659</v>
      </c>
      <c r="D235" s="62">
        <v>50000</v>
      </c>
      <c r="E235" s="86"/>
    </row>
    <row r="236" spans="1:5" ht="24" customHeight="1">
      <c r="A236" s="84"/>
      <c r="B236" s="86" t="s">
        <v>656</v>
      </c>
      <c r="C236" s="86" t="s">
        <v>660</v>
      </c>
      <c r="D236" s="62">
        <v>700000</v>
      </c>
      <c r="E236" s="86"/>
    </row>
    <row r="237" spans="1:5" ht="24" customHeight="1">
      <c r="A237" s="84"/>
      <c r="B237" s="86" t="s">
        <v>657</v>
      </c>
      <c r="C237" s="86" t="s">
        <v>661</v>
      </c>
      <c r="D237" s="62">
        <v>100000</v>
      </c>
      <c r="E237" s="86"/>
    </row>
    <row r="238" spans="1:5" ht="24" customHeight="1">
      <c r="A238" s="84"/>
      <c r="B238" s="86" t="s">
        <v>658</v>
      </c>
      <c r="C238" s="86" t="s">
        <v>662</v>
      </c>
      <c r="D238" s="62">
        <v>40000</v>
      </c>
      <c r="E238" s="86"/>
    </row>
    <row r="239" spans="1:5" ht="24" customHeight="1">
      <c r="A239" s="84"/>
      <c r="B239" s="86" t="s">
        <v>663</v>
      </c>
      <c r="C239" s="86" t="s">
        <v>282</v>
      </c>
      <c r="D239" s="62">
        <v>1350000</v>
      </c>
      <c r="E239" s="86"/>
    </row>
    <row r="240" spans="1:5" ht="24" customHeight="1">
      <c r="A240" s="84"/>
      <c r="B240" s="86" t="s">
        <v>664</v>
      </c>
      <c r="C240" s="86" t="s">
        <v>665</v>
      </c>
      <c r="D240" s="62">
        <v>60000</v>
      </c>
      <c r="E240" s="86"/>
    </row>
    <row r="241" spans="1:5" ht="24" customHeight="1">
      <c r="A241" s="84"/>
      <c r="B241" s="86" t="s">
        <v>666</v>
      </c>
      <c r="C241" s="86" t="s">
        <v>277</v>
      </c>
      <c r="D241" s="62">
        <v>157500</v>
      </c>
      <c r="E241" s="86"/>
    </row>
    <row r="242" spans="1:5" ht="24" customHeight="1">
      <c r="A242" s="84"/>
      <c r="B242" s="86" t="s">
        <v>667</v>
      </c>
      <c r="C242" s="86" t="s">
        <v>277</v>
      </c>
      <c r="D242" s="62">
        <v>21230000</v>
      </c>
      <c r="E242" s="86"/>
    </row>
    <row r="243" spans="1:5" ht="24" customHeight="1">
      <c r="A243" s="84"/>
      <c r="B243" s="86" t="s">
        <v>668</v>
      </c>
      <c r="C243" s="86" t="s">
        <v>669</v>
      </c>
      <c r="D243" s="62">
        <v>24360</v>
      </c>
      <c r="E243" s="86"/>
    </row>
    <row r="244" spans="1:5" ht="24" customHeight="1">
      <c r="A244" s="84"/>
      <c r="B244" s="86" t="s">
        <v>670</v>
      </c>
      <c r="C244" s="86" t="s">
        <v>671</v>
      </c>
      <c r="D244" s="62">
        <v>220000</v>
      </c>
      <c r="E244" s="86"/>
    </row>
    <row r="245" spans="1:5" ht="24" customHeight="1">
      <c r="A245" s="84"/>
      <c r="B245" s="86" t="s">
        <v>672</v>
      </c>
      <c r="C245" s="86" t="s">
        <v>424</v>
      </c>
      <c r="D245" s="62">
        <v>616000</v>
      </c>
      <c r="E245" s="86"/>
    </row>
    <row r="246" spans="1:5" ht="24" customHeight="1">
      <c r="A246" s="84"/>
      <c r="B246" s="86" t="s">
        <v>673</v>
      </c>
      <c r="C246" s="86" t="s">
        <v>683</v>
      </c>
      <c r="D246" s="62">
        <v>15000</v>
      </c>
      <c r="E246" s="86"/>
    </row>
    <row r="247" spans="1:5" ht="24" customHeight="1">
      <c r="A247" s="84"/>
      <c r="B247" s="86" t="s">
        <v>674</v>
      </c>
      <c r="C247" s="86" t="s">
        <v>684</v>
      </c>
      <c r="D247" s="62">
        <v>8500</v>
      </c>
      <c r="E247" s="86"/>
    </row>
    <row r="248" spans="1:5" ht="24" customHeight="1">
      <c r="A248" s="84"/>
      <c r="B248" s="86" t="s">
        <v>674</v>
      </c>
      <c r="C248" s="86" t="s">
        <v>684</v>
      </c>
      <c r="D248" s="62">
        <v>8500</v>
      </c>
      <c r="E248" s="86"/>
    </row>
    <row r="249" spans="1:5" ht="24" customHeight="1">
      <c r="A249" s="84"/>
      <c r="B249" s="86" t="s">
        <v>675</v>
      </c>
      <c r="C249" s="86" t="s">
        <v>685</v>
      </c>
      <c r="D249" s="62">
        <v>8000</v>
      </c>
      <c r="E249" s="86"/>
    </row>
    <row r="250" spans="1:5" ht="24" customHeight="1">
      <c r="A250" s="84"/>
      <c r="B250" s="86" t="s">
        <v>676</v>
      </c>
      <c r="C250" s="86" t="s">
        <v>686</v>
      </c>
      <c r="D250" s="62">
        <v>20000</v>
      </c>
      <c r="E250" s="86"/>
    </row>
    <row r="251" spans="1:5" ht="24" customHeight="1">
      <c r="A251" s="84"/>
      <c r="B251" s="86" t="s">
        <v>677</v>
      </c>
      <c r="C251" s="86" t="s">
        <v>687</v>
      </c>
      <c r="D251" s="62">
        <v>20000</v>
      </c>
      <c r="E251" s="86"/>
    </row>
    <row r="252" spans="1:5" ht="24" customHeight="1">
      <c r="A252" s="84"/>
      <c r="B252" s="86" t="s">
        <v>678</v>
      </c>
      <c r="C252" s="86" t="s">
        <v>688</v>
      </c>
      <c r="D252" s="62">
        <v>596300</v>
      </c>
      <c r="E252" s="86"/>
    </row>
    <row r="253" spans="1:5" ht="24" customHeight="1">
      <c r="A253" s="84"/>
      <c r="B253" s="86" t="s">
        <v>679</v>
      </c>
      <c r="C253" s="86" t="s">
        <v>689</v>
      </c>
      <c r="D253" s="62">
        <v>25000</v>
      </c>
      <c r="E253" s="86"/>
    </row>
    <row r="254" spans="1:5" ht="24" customHeight="1">
      <c r="A254" s="84"/>
      <c r="B254" s="86" t="s">
        <v>680</v>
      </c>
      <c r="C254" s="86" t="s">
        <v>690</v>
      </c>
      <c r="D254" s="62">
        <v>10000</v>
      </c>
      <c r="E254" s="86"/>
    </row>
    <row r="255" spans="1:5" ht="24" customHeight="1">
      <c r="A255" s="84"/>
      <c r="B255" s="86" t="s">
        <v>681</v>
      </c>
      <c r="C255" s="86" t="s">
        <v>692</v>
      </c>
      <c r="D255" s="62">
        <v>1000000</v>
      </c>
      <c r="E255" s="86"/>
    </row>
    <row r="256" spans="1:5" ht="24" customHeight="1">
      <c r="A256" s="84"/>
      <c r="B256" s="86" t="s">
        <v>682</v>
      </c>
      <c r="C256" s="86" t="s">
        <v>691</v>
      </c>
      <c r="D256" s="62">
        <v>20000</v>
      </c>
      <c r="E256" s="86"/>
    </row>
    <row r="257" spans="1:5" ht="24" customHeight="1">
      <c r="A257" s="84"/>
      <c r="B257" s="86" t="s">
        <v>693</v>
      </c>
      <c r="C257" s="86" t="s">
        <v>277</v>
      </c>
      <c r="D257" s="62">
        <v>800000</v>
      </c>
      <c r="E257" s="86"/>
    </row>
    <row r="258" spans="1:5" ht="24" customHeight="1">
      <c r="A258" s="84"/>
      <c r="B258" s="86" t="s">
        <v>694</v>
      </c>
      <c r="C258" s="86" t="s">
        <v>695</v>
      </c>
      <c r="D258" s="62">
        <v>40000000</v>
      </c>
      <c r="E258" s="86"/>
    </row>
    <row r="259" spans="1:5" ht="24" customHeight="1">
      <c r="A259" s="84"/>
      <c r="B259" s="86" t="s">
        <v>696</v>
      </c>
      <c r="C259" s="86" t="s">
        <v>282</v>
      </c>
      <c r="D259" s="62">
        <v>5943000</v>
      </c>
      <c r="E259" s="86"/>
    </row>
    <row r="260" spans="1:5" ht="24" customHeight="1">
      <c r="A260" s="84"/>
      <c r="B260" s="86" t="s">
        <v>697</v>
      </c>
      <c r="C260" s="86" t="s">
        <v>282</v>
      </c>
      <c r="D260" s="62">
        <v>6154000</v>
      </c>
      <c r="E260" s="86"/>
    </row>
    <row r="261" spans="1:5" ht="24" customHeight="1">
      <c r="A261" s="84"/>
      <c r="B261" s="86" t="s">
        <v>698</v>
      </c>
      <c r="C261" s="86" t="s">
        <v>704</v>
      </c>
      <c r="D261" s="62">
        <v>900000</v>
      </c>
      <c r="E261" s="86"/>
    </row>
    <row r="262" spans="1:5" ht="24" customHeight="1">
      <c r="A262" s="84"/>
      <c r="B262" s="86" t="s">
        <v>699</v>
      </c>
      <c r="C262" s="86" t="s">
        <v>500</v>
      </c>
      <c r="D262" s="62">
        <v>40500</v>
      </c>
      <c r="E262" s="86"/>
    </row>
    <row r="263" spans="1:5" ht="24" customHeight="1">
      <c r="A263" s="84"/>
      <c r="B263" s="86" t="s">
        <v>700</v>
      </c>
      <c r="C263" s="86" t="s">
        <v>705</v>
      </c>
      <c r="D263" s="62">
        <v>30000</v>
      </c>
      <c r="E263" s="86"/>
    </row>
    <row r="264" spans="1:5" ht="24" customHeight="1">
      <c r="A264" s="84"/>
      <c r="B264" s="86" t="s">
        <v>701</v>
      </c>
      <c r="C264" s="86" t="s">
        <v>706</v>
      </c>
      <c r="D264" s="62">
        <v>10000</v>
      </c>
      <c r="E264" s="86"/>
    </row>
    <row r="265" spans="1:5" ht="24" customHeight="1">
      <c r="A265" s="84"/>
      <c r="B265" s="86" t="s">
        <v>702</v>
      </c>
      <c r="C265" s="86" t="s">
        <v>707</v>
      </c>
      <c r="D265" s="62">
        <v>45000</v>
      </c>
      <c r="E265" s="86"/>
    </row>
    <row r="266" spans="1:5" ht="24" customHeight="1">
      <c r="A266" s="84"/>
      <c r="B266" s="86" t="s">
        <v>703</v>
      </c>
      <c r="C266" s="86" t="s">
        <v>298</v>
      </c>
      <c r="D266" s="62">
        <v>200000</v>
      </c>
      <c r="E266" s="86"/>
    </row>
    <row r="267" spans="1:5" ht="24" customHeight="1">
      <c r="A267" s="84"/>
      <c r="B267" s="86" t="s">
        <v>708</v>
      </c>
      <c r="C267" s="86" t="s">
        <v>707</v>
      </c>
      <c r="D267" s="62">
        <v>1426000</v>
      </c>
      <c r="E267" s="86"/>
    </row>
    <row r="268" spans="1:5" ht="24" customHeight="1">
      <c r="A268" s="84"/>
      <c r="B268" s="86" t="s">
        <v>709</v>
      </c>
      <c r="C268" s="86" t="s">
        <v>277</v>
      </c>
      <c r="D268" s="62">
        <v>1066430</v>
      </c>
      <c r="E268" s="86"/>
    </row>
    <row r="269" spans="1:5" ht="24" customHeight="1">
      <c r="A269" s="84"/>
      <c r="B269" s="86" t="s">
        <v>710</v>
      </c>
      <c r="C269" s="86" t="s">
        <v>714</v>
      </c>
      <c r="D269" s="62">
        <v>60000</v>
      </c>
      <c r="E269" s="86"/>
    </row>
    <row r="270" spans="1:5" ht="24" customHeight="1">
      <c r="A270" s="84"/>
      <c r="B270" s="86" t="s">
        <v>711</v>
      </c>
      <c r="C270" s="86" t="s">
        <v>715</v>
      </c>
      <c r="D270" s="62">
        <v>50000</v>
      </c>
      <c r="E270" s="86"/>
    </row>
    <row r="271" spans="1:5" ht="24" customHeight="1">
      <c r="A271" s="84"/>
      <c r="B271" s="86" t="s">
        <v>712</v>
      </c>
      <c r="C271" s="86" t="s">
        <v>716</v>
      </c>
      <c r="D271" s="62">
        <v>90000</v>
      </c>
      <c r="E271" s="86"/>
    </row>
    <row r="272" spans="1:5" ht="24" customHeight="1">
      <c r="A272" s="84"/>
      <c r="B272" s="86" t="s">
        <v>713</v>
      </c>
      <c r="C272" s="86" t="s">
        <v>717</v>
      </c>
      <c r="D272" s="62">
        <v>30000</v>
      </c>
      <c r="E272" s="86"/>
    </row>
    <row r="273" spans="1:5" ht="24" customHeight="1">
      <c r="A273" s="84"/>
      <c r="B273" s="86" t="s">
        <v>718</v>
      </c>
      <c r="C273" s="86" t="s">
        <v>322</v>
      </c>
      <c r="D273" s="62">
        <v>2480920</v>
      </c>
      <c r="E273" s="86"/>
    </row>
    <row r="274" spans="1:5" ht="24" customHeight="1">
      <c r="A274" s="84"/>
      <c r="B274" s="86" t="s">
        <v>719</v>
      </c>
      <c r="C274" s="86" t="s">
        <v>721</v>
      </c>
      <c r="D274" s="62">
        <v>70000</v>
      </c>
      <c r="E274" s="86"/>
    </row>
    <row r="275" spans="1:5" ht="24" customHeight="1">
      <c r="A275" s="84"/>
      <c r="B275" s="86" t="s">
        <v>720</v>
      </c>
      <c r="C275" s="86" t="s">
        <v>707</v>
      </c>
      <c r="D275" s="62">
        <v>1416600</v>
      </c>
      <c r="E275" s="86"/>
    </row>
    <row r="276" spans="1:5" ht="24" customHeight="1">
      <c r="A276" s="84"/>
      <c r="B276" s="86" t="s">
        <v>722</v>
      </c>
      <c r="C276" s="86" t="s">
        <v>605</v>
      </c>
      <c r="D276" s="62">
        <v>100687</v>
      </c>
      <c r="E276" s="86"/>
    </row>
    <row r="277" spans="1:5" ht="24" customHeight="1">
      <c r="A277" s="84"/>
      <c r="B277" s="86" t="s">
        <v>723</v>
      </c>
      <c r="C277" s="86" t="s">
        <v>724</v>
      </c>
      <c r="D277" s="62">
        <v>178900</v>
      </c>
      <c r="E277" s="86"/>
    </row>
    <row r="278" spans="1:5" ht="24" customHeight="1">
      <c r="A278" s="84"/>
      <c r="B278" s="86" t="s">
        <v>725</v>
      </c>
      <c r="C278" s="86" t="s">
        <v>730</v>
      </c>
      <c r="D278" s="62">
        <v>8100</v>
      </c>
      <c r="E278" s="86"/>
    </row>
    <row r="279" spans="1:5" ht="24" customHeight="1">
      <c r="A279" s="84"/>
      <c r="B279" s="86" t="s">
        <v>726</v>
      </c>
      <c r="C279" s="86" t="s">
        <v>731</v>
      </c>
      <c r="D279" s="62">
        <v>82000</v>
      </c>
      <c r="E279" s="86"/>
    </row>
    <row r="280" spans="1:5" ht="24" customHeight="1">
      <c r="A280" s="84"/>
      <c r="B280" s="86" t="s">
        <v>727</v>
      </c>
      <c r="C280" s="86" t="s">
        <v>732</v>
      </c>
      <c r="D280" s="62">
        <v>1000000</v>
      </c>
      <c r="E280" s="86"/>
    </row>
    <row r="281" spans="1:5" ht="24" customHeight="1">
      <c r="A281" s="84"/>
      <c r="B281" s="86" t="s">
        <v>728</v>
      </c>
      <c r="C281" s="86" t="s">
        <v>269</v>
      </c>
      <c r="D281" s="62">
        <v>100000</v>
      </c>
      <c r="E281" s="86"/>
    </row>
    <row r="282" spans="1:5" ht="24" customHeight="1">
      <c r="A282" s="84"/>
      <c r="B282" s="86" t="s">
        <v>729</v>
      </c>
      <c r="C282" s="86" t="s">
        <v>733</v>
      </c>
      <c r="D282" s="62">
        <v>5000</v>
      </c>
      <c r="E282" s="86"/>
    </row>
    <row r="283" spans="1:5" ht="24" customHeight="1">
      <c r="A283" s="84"/>
      <c r="B283" s="86" t="s">
        <v>734</v>
      </c>
      <c r="C283" s="86" t="s">
        <v>735</v>
      </c>
      <c r="D283" s="62">
        <v>673115</v>
      </c>
      <c r="E283" s="86"/>
    </row>
    <row r="284" spans="1:5" ht="24" customHeight="1">
      <c r="A284" s="84"/>
      <c r="B284" s="86" t="s">
        <v>736</v>
      </c>
      <c r="C284" s="86" t="s">
        <v>739</v>
      </c>
      <c r="D284" s="62">
        <v>13000</v>
      </c>
      <c r="E284" s="86"/>
    </row>
    <row r="285" spans="1:5" ht="24" customHeight="1">
      <c r="A285" s="84"/>
      <c r="B285" s="86" t="s">
        <v>737</v>
      </c>
      <c r="C285" s="86" t="s">
        <v>740</v>
      </c>
      <c r="D285" s="62">
        <v>30000</v>
      </c>
      <c r="E285" s="86"/>
    </row>
    <row r="286" spans="1:5" ht="24" customHeight="1">
      <c r="A286" s="84"/>
      <c r="B286" s="86" t="s">
        <v>738</v>
      </c>
      <c r="C286" s="86" t="s">
        <v>269</v>
      </c>
      <c r="D286" s="62">
        <v>113430</v>
      </c>
      <c r="E286" s="86"/>
    </row>
    <row r="287" spans="1:5" ht="24" customHeight="1">
      <c r="A287" s="84"/>
      <c r="B287" s="86" t="s">
        <v>741</v>
      </c>
      <c r="C287" s="86" t="s">
        <v>742</v>
      </c>
      <c r="D287" s="62">
        <v>50000</v>
      </c>
      <c r="E287" s="86"/>
    </row>
    <row r="288" spans="1:5" ht="24" customHeight="1">
      <c r="A288" s="84"/>
      <c r="B288" s="86" t="s">
        <v>743</v>
      </c>
      <c r="C288" s="86" t="s">
        <v>269</v>
      </c>
      <c r="D288" s="62">
        <v>33000000</v>
      </c>
      <c r="E288" s="86"/>
    </row>
    <row r="289" spans="1:5" ht="24" customHeight="1">
      <c r="A289" s="84"/>
      <c r="B289" s="86" t="s">
        <v>744</v>
      </c>
      <c r="C289" s="86" t="s">
        <v>269</v>
      </c>
      <c r="D289" s="62">
        <v>3000000</v>
      </c>
      <c r="E289" s="86"/>
    </row>
    <row r="290" spans="1:5" ht="24" customHeight="1">
      <c r="A290" s="84"/>
      <c r="B290" s="86" t="s">
        <v>745</v>
      </c>
      <c r="C290" s="86" t="s">
        <v>277</v>
      </c>
      <c r="D290" s="62">
        <v>3536530</v>
      </c>
      <c r="E290" s="86"/>
    </row>
    <row r="291" spans="1:5" ht="24" customHeight="1">
      <c r="A291" s="84"/>
      <c r="B291" s="86" t="s">
        <v>746</v>
      </c>
      <c r="C291" s="86" t="s">
        <v>277</v>
      </c>
      <c r="D291" s="62">
        <v>59152500</v>
      </c>
      <c r="E291" s="86"/>
    </row>
    <row r="292" spans="1:5" ht="24" customHeight="1">
      <c r="A292" s="84"/>
      <c r="B292" s="86" t="s">
        <v>747</v>
      </c>
      <c r="C292" s="86" t="s">
        <v>269</v>
      </c>
      <c r="D292" s="62">
        <v>11300000</v>
      </c>
      <c r="E292" s="86"/>
    </row>
    <row r="293" spans="1:5" ht="24" customHeight="1">
      <c r="A293" s="84"/>
      <c r="B293" s="86" t="s">
        <v>748</v>
      </c>
      <c r="C293" s="86" t="s">
        <v>751</v>
      </c>
      <c r="D293" s="62">
        <v>14000</v>
      </c>
      <c r="E293" s="86"/>
    </row>
    <row r="294" spans="1:5" ht="24" customHeight="1">
      <c r="A294" s="84"/>
      <c r="B294" s="86" t="s">
        <v>749</v>
      </c>
      <c r="C294" s="86" t="s">
        <v>614</v>
      </c>
      <c r="D294" s="62">
        <v>29380</v>
      </c>
      <c r="E294" s="86"/>
    </row>
    <row r="295" spans="1:5" ht="24" customHeight="1">
      <c r="A295" s="84"/>
      <c r="B295" s="86" t="s">
        <v>750</v>
      </c>
      <c r="C295" s="86" t="s">
        <v>752</v>
      </c>
      <c r="D295" s="62">
        <v>30000</v>
      </c>
      <c r="E295" s="86"/>
    </row>
    <row r="296" spans="1:5" ht="24" customHeight="1">
      <c r="A296" s="84"/>
      <c r="B296" s="86" t="s">
        <v>753</v>
      </c>
      <c r="C296" s="86" t="s">
        <v>277</v>
      </c>
      <c r="D296" s="62">
        <v>7156909</v>
      </c>
      <c r="E296" s="86"/>
    </row>
    <row r="297" spans="1:5" ht="24" customHeight="1">
      <c r="A297" s="84"/>
      <c r="B297" s="86" t="s">
        <v>754</v>
      </c>
      <c r="C297" s="86" t="s">
        <v>277</v>
      </c>
      <c r="D297" s="62">
        <v>1258000</v>
      </c>
      <c r="E297" s="86"/>
    </row>
    <row r="298" spans="1:5" ht="24" customHeight="1">
      <c r="A298" s="84"/>
      <c r="B298" s="86" t="s">
        <v>755</v>
      </c>
      <c r="C298" s="86" t="s">
        <v>756</v>
      </c>
      <c r="D298" s="62">
        <v>138348</v>
      </c>
      <c r="E298" s="86"/>
    </row>
    <row r="299" spans="1:5" ht="24" customHeight="1">
      <c r="A299" s="84"/>
      <c r="B299" s="86" t="s">
        <v>757</v>
      </c>
      <c r="C299" s="86" t="s">
        <v>759</v>
      </c>
      <c r="D299" s="62">
        <v>44000</v>
      </c>
      <c r="E299" s="86"/>
    </row>
    <row r="300" spans="1:5" ht="24" customHeight="1">
      <c r="A300" s="84"/>
      <c r="B300" s="86" t="s">
        <v>758</v>
      </c>
      <c r="C300" s="86" t="s">
        <v>316</v>
      </c>
      <c r="D300" s="62">
        <v>3967651</v>
      </c>
      <c r="E300" s="86"/>
    </row>
    <row r="301" spans="1:5" ht="24" customHeight="1">
      <c r="A301" s="84"/>
      <c r="B301" s="86" t="s">
        <v>760</v>
      </c>
      <c r="C301" s="86" t="s">
        <v>761</v>
      </c>
      <c r="D301" s="62">
        <v>766000</v>
      </c>
      <c r="E301" s="86"/>
    </row>
    <row r="302" spans="1:5" ht="24" customHeight="1">
      <c r="A302" s="84"/>
      <c r="B302" s="86" t="s">
        <v>762</v>
      </c>
      <c r="C302" s="86" t="s">
        <v>763</v>
      </c>
      <c r="D302" s="62">
        <v>2788000</v>
      </c>
      <c r="E302" s="86"/>
    </row>
    <row r="303" spans="1:5" ht="24" customHeight="1">
      <c r="A303" s="84"/>
      <c r="B303" s="86" t="s">
        <v>764</v>
      </c>
      <c r="C303" s="86" t="s">
        <v>465</v>
      </c>
      <c r="D303" s="62">
        <v>80000</v>
      </c>
      <c r="E303" s="86"/>
    </row>
    <row r="304" spans="1:5" ht="24" customHeight="1">
      <c r="A304" s="84"/>
      <c r="B304" s="86" t="s">
        <v>765</v>
      </c>
      <c r="C304" s="86" t="s">
        <v>269</v>
      </c>
      <c r="D304" s="62">
        <v>56567</v>
      </c>
      <c r="E304" s="86"/>
    </row>
    <row r="305" spans="1:5" ht="24" customHeight="1">
      <c r="A305" s="84"/>
      <c r="B305" s="86" t="s">
        <v>766</v>
      </c>
      <c r="C305" s="86" t="s">
        <v>277</v>
      </c>
      <c r="D305" s="62">
        <v>113500</v>
      </c>
      <c r="E305" s="86"/>
    </row>
    <row r="306" spans="1:5" ht="24" customHeight="1">
      <c r="A306" s="84"/>
      <c r="B306" s="86" t="s">
        <v>767</v>
      </c>
      <c r="C306" s="86" t="s">
        <v>269</v>
      </c>
      <c r="D306" s="62">
        <v>2002000</v>
      </c>
      <c r="E306" s="86"/>
    </row>
    <row r="307" spans="1:5" ht="24" customHeight="1">
      <c r="A307" s="84"/>
      <c r="B307" s="86" t="s">
        <v>768</v>
      </c>
      <c r="C307" s="86" t="s">
        <v>769</v>
      </c>
      <c r="D307" s="62">
        <v>14000</v>
      </c>
      <c r="E307" s="86"/>
    </row>
    <row r="308" spans="1:5" ht="24" customHeight="1">
      <c r="A308" s="84"/>
      <c r="B308" s="86" t="s">
        <v>770</v>
      </c>
      <c r="C308" s="86" t="s">
        <v>277</v>
      </c>
      <c r="D308" s="62">
        <v>300000</v>
      </c>
      <c r="E308" s="86"/>
    </row>
    <row r="309" spans="1:5" ht="24" customHeight="1">
      <c r="A309" s="84"/>
      <c r="B309" s="86" t="s">
        <v>771</v>
      </c>
      <c r="C309" s="86" t="s">
        <v>773</v>
      </c>
      <c r="D309" s="62">
        <v>135000</v>
      </c>
      <c r="E309" s="86"/>
    </row>
    <row r="310" spans="1:5" ht="24" customHeight="1">
      <c r="A310" s="84"/>
      <c r="B310" s="86" t="s">
        <v>772</v>
      </c>
      <c r="C310" s="86" t="s">
        <v>774</v>
      </c>
      <c r="D310" s="62">
        <v>20000</v>
      </c>
      <c r="E310" s="86"/>
    </row>
    <row r="311" spans="1:5" ht="24" customHeight="1">
      <c r="A311" s="84"/>
      <c r="B311" s="86" t="s">
        <v>775</v>
      </c>
      <c r="C311" s="86" t="s">
        <v>269</v>
      </c>
      <c r="D311" s="62">
        <v>32625000</v>
      </c>
      <c r="E311" s="86"/>
    </row>
    <row r="312" spans="1:5" ht="24" customHeight="1">
      <c r="A312" s="84"/>
      <c r="B312" s="86" t="s">
        <v>776</v>
      </c>
      <c r="C312" s="86" t="s">
        <v>777</v>
      </c>
      <c r="D312" s="62">
        <v>1400000</v>
      </c>
      <c r="E312" s="86"/>
    </row>
    <row r="313" spans="1:5" ht="24" customHeight="1">
      <c r="A313" s="84"/>
      <c r="B313" s="86" t="s">
        <v>778</v>
      </c>
      <c r="C313" s="86" t="s">
        <v>778</v>
      </c>
      <c r="D313" s="62">
        <v>700000</v>
      </c>
      <c r="E313" s="86"/>
    </row>
    <row r="314" spans="1:5" ht="24" customHeight="1">
      <c r="A314" s="84"/>
      <c r="B314" s="86" t="s">
        <v>779</v>
      </c>
      <c r="C314" s="86" t="s">
        <v>778</v>
      </c>
      <c r="D314" s="62">
        <v>-6961421</v>
      </c>
      <c r="E314" s="86"/>
    </row>
    <row r="315" spans="1:5" ht="24" customHeight="1">
      <c r="A315" s="81"/>
      <c r="B315" s="82" t="s">
        <v>167</v>
      </c>
      <c r="C315" s="83"/>
      <c r="D315" s="62">
        <f>SUM(D6:D314)</f>
        <v>1153295624</v>
      </c>
      <c r="E315" s="83"/>
    </row>
    <row r="316" spans="1:5" ht="24" customHeight="1">
      <c r="A316" s="82" t="s">
        <v>169</v>
      </c>
      <c r="B316" s="83"/>
      <c r="C316" s="83"/>
      <c r="D316" s="62"/>
      <c r="E316" s="83"/>
    </row>
  </sheetData>
  <sheetProtection/>
  <autoFilter ref="A4:E314"/>
  <mergeCells count="1">
    <mergeCell ref="A4:A5"/>
  </mergeCells>
  <printOptions horizontalCentered="1"/>
  <pageMargins left="0.7874015748031497" right="0.7874015748031497" top="0.984251968503937" bottom="0.7874015748031497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吹田市役所</dc:creator>
  <cp:keywords/>
  <dc:description/>
  <cp:lastModifiedBy> </cp:lastModifiedBy>
  <cp:lastPrinted>2018-07-31T06:32:27Z</cp:lastPrinted>
  <dcterms:created xsi:type="dcterms:W3CDTF">2015-03-17T01:58:09Z</dcterms:created>
  <dcterms:modified xsi:type="dcterms:W3CDTF">2019-04-02T02:40:05Z</dcterms:modified>
  <cp:category/>
  <cp:version/>
  <cp:contentType/>
  <cp:contentStatus/>
</cp:coreProperties>
</file>